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mc:AlternateContent xmlns:mc="http://schemas.openxmlformats.org/markup-compatibility/2006">
    <mc:Choice Requires="x15">
      <x15ac:absPath xmlns:x15ac="http://schemas.microsoft.com/office/spreadsheetml/2010/11/ac" url="X:\BusDev\BIC\Forms and Docs\Templates BIC\Loan Application\Working Docs\zoom\"/>
    </mc:Choice>
  </mc:AlternateContent>
  <xr:revisionPtr revIDLastSave="0" documentId="13_ncr:11_{9042B10E-2F6C-497F-837C-02302B58430D}" xr6:coauthVersionLast="46" xr6:coauthVersionMax="46" xr10:uidLastSave="{00000000-0000-0000-0000-000000000000}"/>
  <bookViews>
    <workbookView xWindow="2430" yWindow="1785" windowWidth="19260" windowHeight="12615" xr2:uid="{00000000-000D-0000-FFFF-FFFF00000000}"/>
  </bookViews>
  <sheets>
    <sheet name="Yr 1 Projections" sheetId="13" r:id="rId1"/>
    <sheet name="Yr 2" sheetId="27" r:id="rId2"/>
    <sheet name="Assumptions" sheetId="33" r:id="rId3"/>
    <sheet name="Start up Costs Calculator" sheetId="34" r:id="rId4"/>
    <sheet name="Loan Caculator" sheetId="35" r:id="rId5"/>
  </sheets>
  <externalReferences>
    <externalReference r:id="rId6"/>
    <externalReference r:id="rId7"/>
  </externalReferences>
  <definedNames>
    <definedName name="Loan_Term">[1]DropDown!$B$2:$B$11</definedName>
    <definedName name="_xlnm.Print_Area" localSheetId="0">'Yr 1 Projections'!$A$1:$O$46</definedName>
    <definedName name="_xlnm.Print_Area" localSheetId="1">'Yr 2'!$A$1:$N$45</definedName>
    <definedName name="Type_of_Loan">[1]DropDown!$D$2:$D$7</definedName>
  </definedNames>
  <calcPr calcId="191029"/>
  <customWorkbookViews>
    <customWorkbookView name="Stoffers, Sara - Personal View" guid="{62FC6844-63EF-4737-A5D4-720BE536C3CE}" mergeInterval="0" personalView="1" xWindow="2282" yWindow="83" windowWidth="970" windowHeight="87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3" l="1"/>
  <c r="O17" i="13"/>
  <c r="O15" i="13"/>
  <c r="O14" i="13"/>
  <c r="O16" i="13"/>
  <c r="B8" i="27"/>
  <c r="B7" i="27"/>
  <c r="B6" i="27"/>
  <c r="B5" i="27"/>
  <c r="D2" i="27"/>
  <c r="K7" i="13" l="1"/>
  <c r="D7" i="35"/>
  <c r="D6" i="35"/>
  <c r="H23" i="35" s="1"/>
  <c r="C25" i="35"/>
  <c r="D23" i="35"/>
  <c r="D24" i="35" s="1"/>
  <c r="B16" i="13"/>
  <c r="C29" i="34"/>
  <c r="F24" i="34"/>
  <c r="F21" i="34"/>
  <c r="F18" i="34"/>
  <c r="C15" i="34"/>
  <c r="F13" i="34"/>
  <c r="C12" i="34"/>
  <c r="F9" i="34"/>
  <c r="C9" i="34"/>
  <c r="F5" i="34"/>
  <c r="F29" i="34" s="1"/>
  <c r="C5" i="34"/>
  <c r="C22" i="34" s="1"/>
  <c r="C27" i="34" s="1"/>
  <c r="D14" i="35" l="1"/>
  <c r="F24" i="35"/>
  <c r="D25" i="35"/>
  <c r="C26" i="35"/>
  <c r="C27" i="35" s="1"/>
  <c r="C28" i="35"/>
  <c r="D26" i="35"/>
  <c r="D27" i="35" s="1"/>
  <c r="E27" i="35" l="1"/>
  <c r="C37" i="13"/>
  <c r="E26" i="35"/>
  <c r="E25" i="35"/>
  <c r="E24" i="35"/>
  <c r="G24" i="35" s="1"/>
  <c r="H24" i="35" s="1"/>
  <c r="D15" i="35"/>
  <c r="C29" i="35"/>
  <c r="D28" i="35"/>
  <c r="E28" i="35"/>
  <c r="D29" i="35" l="1"/>
  <c r="E29" i="35"/>
  <c r="C30" i="35"/>
  <c r="F25" i="35"/>
  <c r="G25" i="35" s="1"/>
  <c r="H25" i="35" s="1"/>
  <c r="F26" i="35" l="1"/>
  <c r="G26" i="35" s="1"/>
  <c r="H26" i="35" s="1"/>
  <c r="E30" i="35"/>
  <c r="D30" i="35"/>
  <c r="C31" i="35"/>
  <c r="F27" i="35" l="1"/>
  <c r="G27" i="35" s="1"/>
  <c r="H27" i="35" s="1"/>
  <c r="E31" i="35"/>
  <c r="D31" i="35"/>
  <c r="C32" i="35"/>
  <c r="F28" i="35" l="1"/>
  <c r="G28" i="35" s="1"/>
  <c r="H28" i="35" s="1"/>
  <c r="C33" i="35"/>
  <c r="D32" i="35"/>
  <c r="E32" i="35"/>
  <c r="F29" i="35" l="1"/>
  <c r="G29" i="35" s="1"/>
  <c r="H29" i="35" s="1"/>
  <c r="D33" i="35"/>
  <c r="C34" i="35"/>
  <c r="E33" i="35"/>
  <c r="F30" i="35" l="1"/>
  <c r="G30" i="35" s="1"/>
  <c r="H30" i="35" s="1"/>
  <c r="E34" i="35"/>
  <c r="D34" i="35"/>
  <c r="C35" i="35"/>
  <c r="F31" i="35" l="1"/>
  <c r="G31" i="35" s="1"/>
  <c r="H31" i="35" s="1"/>
  <c r="D35" i="35"/>
  <c r="C36" i="35"/>
  <c r="E35" i="35"/>
  <c r="F32" i="35" l="1"/>
  <c r="G32" i="35" s="1"/>
  <c r="H32" i="35" s="1"/>
  <c r="C37" i="35"/>
  <c r="D36" i="35"/>
  <c r="E36" i="35"/>
  <c r="F33" i="35" l="1"/>
  <c r="G33" i="35" s="1"/>
  <c r="H33" i="35" s="1"/>
  <c r="D37" i="35"/>
  <c r="C38" i="35"/>
  <c r="E37" i="35"/>
  <c r="F34" i="35" l="1"/>
  <c r="G34" i="35" s="1"/>
  <c r="H34" i="35" s="1"/>
  <c r="E38" i="35"/>
  <c r="D38" i="35"/>
  <c r="C39" i="35"/>
  <c r="F35" i="35" l="1"/>
  <c r="G35" i="35" s="1"/>
  <c r="H35" i="35" s="1"/>
  <c r="E39" i="35"/>
  <c r="C40" i="35"/>
  <c r="D39" i="35"/>
  <c r="F36" i="35" l="1"/>
  <c r="G36" i="35" s="1"/>
  <c r="H36" i="35" s="1"/>
  <c r="C41" i="35"/>
  <c r="D40" i="35"/>
  <c r="E40" i="35"/>
  <c r="F37" i="35" l="1"/>
  <c r="G37" i="35" s="1"/>
  <c r="H37" i="35" s="1"/>
  <c r="D41" i="35"/>
  <c r="C42" i="35"/>
  <c r="E41" i="35"/>
  <c r="F38" i="35" l="1"/>
  <c r="G38" i="35" s="1"/>
  <c r="H38" i="35" s="1"/>
  <c r="E42" i="35"/>
  <c r="D42" i="35"/>
  <c r="C43" i="35"/>
  <c r="F39" i="35" l="1"/>
  <c r="G39" i="35" s="1"/>
  <c r="H39" i="35" s="1"/>
  <c r="C44" i="35"/>
  <c r="D43" i="35"/>
  <c r="E43" i="35"/>
  <c r="F40" i="35" l="1"/>
  <c r="G40" i="35" s="1"/>
  <c r="H40" i="35" s="1"/>
  <c r="C45" i="35"/>
  <c r="D44" i="35"/>
  <c r="E44" i="35"/>
  <c r="F41" i="35" l="1"/>
  <c r="G41" i="35" s="1"/>
  <c r="H41" i="35" s="1"/>
  <c r="D45" i="35"/>
  <c r="C46" i="35"/>
  <c r="E45" i="35"/>
  <c r="F42" i="35" l="1"/>
  <c r="G42" i="35" s="1"/>
  <c r="H42" i="35" s="1"/>
  <c r="E46" i="35"/>
  <c r="D46" i="35"/>
  <c r="C47" i="35"/>
  <c r="F43" i="35" l="1"/>
  <c r="G43" i="35" s="1"/>
  <c r="H43" i="35" s="1"/>
  <c r="E47" i="35"/>
  <c r="D47" i="35"/>
  <c r="C48" i="35"/>
  <c r="F44" i="35" l="1"/>
  <c r="G44" i="35" s="1"/>
  <c r="H44" i="35" s="1"/>
  <c r="C49" i="35"/>
  <c r="D48" i="35"/>
  <c r="E48" i="35"/>
  <c r="F45" i="35" l="1"/>
  <c r="G45" i="35" s="1"/>
  <c r="H45" i="35" s="1"/>
  <c r="D49" i="35"/>
  <c r="C50" i="35"/>
  <c r="E49" i="35"/>
  <c r="F46" i="35" l="1"/>
  <c r="G46" i="35" s="1"/>
  <c r="H46" i="35" s="1"/>
  <c r="E50" i="35"/>
  <c r="D50" i="35"/>
  <c r="C51" i="35"/>
  <c r="F47" i="35" l="1"/>
  <c r="G47" i="35" s="1"/>
  <c r="H47" i="35" s="1"/>
  <c r="C52" i="35"/>
  <c r="E51" i="35"/>
  <c r="D51" i="35"/>
  <c r="F48" i="35" l="1"/>
  <c r="G48" i="35" s="1"/>
  <c r="H48" i="35" s="1"/>
  <c r="C53" i="35"/>
  <c r="D52" i="35"/>
  <c r="E52" i="35"/>
  <c r="F49" i="35" l="1"/>
  <c r="G49" i="35" s="1"/>
  <c r="H49" i="35" s="1"/>
  <c r="D53" i="35"/>
  <c r="C54" i="35"/>
  <c r="E53" i="35"/>
  <c r="F50" i="35" l="1"/>
  <c r="G50" i="35" s="1"/>
  <c r="H50" i="35" s="1"/>
  <c r="E54" i="35"/>
  <c r="D54" i="35"/>
  <c r="C55" i="35"/>
  <c r="F51" i="35" l="1"/>
  <c r="G51" i="35" s="1"/>
  <c r="H51" i="35" s="1"/>
  <c r="E55" i="35"/>
  <c r="D55" i="35"/>
  <c r="C56" i="35"/>
  <c r="F52" i="35" l="1"/>
  <c r="G52" i="35" s="1"/>
  <c r="H52" i="35" s="1"/>
  <c r="C57" i="35"/>
  <c r="D56" i="35"/>
  <c r="E56" i="35"/>
  <c r="F53" i="35" l="1"/>
  <c r="G53" i="35" s="1"/>
  <c r="H53" i="35" s="1"/>
  <c r="D57" i="35"/>
  <c r="C58" i="35"/>
  <c r="E57" i="35"/>
  <c r="F54" i="35" l="1"/>
  <c r="G54" i="35" s="1"/>
  <c r="H54" i="35" s="1"/>
  <c r="E58" i="35"/>
  <c r="D58" i="35"/>
  <c r="C59" i="35"/>
  <c r="F55" i="35" l="1"/>
  <c r="G55" i="35" s="1"/>
  <c r="H55" i="35" s="1"/>
  <c r="C60" i="35"/>
  <c r="D59" i="35"/>
  <c r="E59" i="35"/>
  <c r="F56" i="35" l="1"/>
  <c r="G56" i="35" s="1"/>
  <c r="H56" i="35" s="1"/>
  <c r="C61" i="35"/>
  <c r="D60" i="35"/>
  <c r="F57" i="35" l="1"/>
  <c r="G57" i="35" s="1"/>
  <c r="H57" i="35" s="1"/>
  <c r="D61" i="35"/>
  <c r="F61" i="35"/>
  <c r="C62" i="35"/>
  <c r="H61" i="35"/>
  <c r="G61" i="35"/>
  <c r="E61" i="35"/>
  <c r="F58" i="35" l="1"/>
  <c r="G58" i="35" s="1"/>
  <c r="H58" i="35" s="1"/>
  <c r="F62" i="35"/>
  <c r="E62" i="35"/>
  <c r="D62" i="35"/>
  <c r="H62" i="35"/>
  <c r="C63" i="35"/>
  <c r="G62" i="35"/>
  <c r="F59" i="35" l="1"/>
  <c r="G59" i="35" s="1"/>
  <c r="H59" i="35" s="1"/>
  <c r="H63" i="35"/>
  <c r="G63" i="35"/>
  <c r="F63" i="35"/>
  <c r="E63" i="35"/>
  <c r="D63" i="35"/>
  <c r="C64" i="35"/>
  <c r="F60" i="35" l="1"/>
  <c r="E60" i="35" s="1"/>
  <c r="C65" i="35"/>
  <c r="H64" i="35"/>
  <c r="D64" i="35"/>
  <c r="F64" i="35"/>
  <c r="G64" i="35"/>
  <c r="E64" i="35"/>
  <c r="D16" i="35" l="1"/>
  <c r="D18" i="35"/>
  <c r="G60" i="35"/>
  <c r="H60" i="35" s="1"/>
  <c r="D65" i="35"/>
  <c r="F65" i="35"/>
  <c r="C66" i="35"/>
  <c r="G65" i="35"/>
  <c r="H65" i="35"/>
  <c r="E65" i="35"/>
  <c r="D19" i="35" l="1"/>
  <c r="H7" i="13" s="1"/>
  <c r="F66" i="35"/>
  <c r="E66" i="35"/>
  <c r="D66" i="35"/>
  <c r="H66" i="35"/>
  <c r="C67" i="35"/>
  <c r="G66" i="35"/>
  <c r="H67" i="35" l="1"/>
  <c r="G67" i="35"/>
  <c r="F67" i="35"/>
  <c r="C68" i="35"/>
  <c r="D67" i="35"/>
  <c r="E67" i="35"/>
  <c r="C69" i="35" l="1"/>
  <c r="H68" i="35"/>
  <c r="D68" i="35"/>
  <c r="G68" i="35"/>
  <c r="F68" i="35"/>
  <c r="E68" i="35"/>
  <c r="D69" i="35" l="1"/>
  <c r="F69" i="35"/>
  <c r="C70" i="35"/>
  <c r="H69" i="35"/>
  <c r="G69" i="35"/>
  <c r="E69" i="35"/>
  <c r="F70" i="35" l="1"/>
  <c r="E70" i="35"/>
  <c r="D70" i="35"/>
  <c r="H70" i="35"/>
  <c r="C71" i="35"/>
  <c r="G70" i="35"/>
  <c r="H71" i="35" l="1"/>
  <c r="G71" i="35"/>
  <c r="F71" i="35"/>
  <c r="E71" i="35"/>
  <c r="D71" i="35"/>
  <c r="C72" i="35"/>
  <c r="C73" i="35" l="1"/>
  <c r="H72" i="35"/>
  <c r="D72" i="35"/>
  <c r="F72" i="35"/>
  <c r="G72" i="35"/>
  <c r="E72" i="35"/>
  <c r="D73" i="35" l="1"/>
  <c r="F73" i="35"/>
  <c r="C74" i="35"/>
  <c r="G73" i="35"/>
  <c r="H73" i="35"/>
  <c r="E73" i="35"/>
  <c r="F74" i="35" l="1"/>
  <c r="E74" i="35"/>
  <c r="D74" i="35"/>
  <c r="H74" i="35"/>
  <c r="C75" i="35"/>
  <c r="G74" i="35"/>
  <c r="H75" i="35" l="1"/>
  <c r="G75" i="35"/>
  <c r="F75" i="35"/>
  <c r="C76" i="35"/>
  <c r="D75" i="35"/>
  <c r="E75" i="35"/>
  <c r="C77" i="35" l="1"/>
  <c r="H76" i="35"/>
  <c r="D76" i="35"/>
  <c r="G76" i="35"/>
  <c r="E76" i="35"/>
  <c r="F76" i="35"/>
  <c r="D77" i="35" l="1"/>
  <c r="H77" i="35"/>
  <c r="E77" i="35"/>
  <c r="G77" i="35"/>
  <c r="C78" i="35"/>
  <c r="F77" i="35"/>
  <c r="F78" i="35" l="1"/>
  <c r="C79" i="35"/>
  <c r="H78" i="35"/>
  <c r="G78" i="35"/>
  <c r="E78" i="35"/>
  <c r="D78" i="35"/>
  <c r="H79" i="35" l="1"/>
  <c r="D79" i="35"/>
  <c r="F79" i="35"/>
  <c r="G79" i="35"/>
  <c r="C80" i="35"/>
  <c r="E79" i="35"/>
  <c r="F80" i="35" l="1"/>
  <c r="H80" i="35"/>
  <c r="G80" i="35"/>
  <c r="E80" i="35"/>
  <c r="D80" i="35"/>
  <c r="C81" i="35"/>
  <c r="D81" i="35" l="1"/>
  <c r="H81" i="35"/>
  <c r="E81" i="35"/>
  <c r="G81" i="35"/>
  <c r="C82" i="35"/>
  <c r="F81" i="35"/>
  <c r="F82" i="35" l="1"/>
  <c r="G82" i="35"/>
  <c r="E82" i="35"/>
  <c r="D82" i="35"/>
  <c r="C83" i="35"/>
  <c r="H82" i="35"/>
  <c r="H83" i="35" l="1"/>
  <c r="D83" i="35"/>
  <c r="C84" i="35"/>
  <c r="G83" i="35"/>
  <c r="E83" i="35"/>
  <c r="F83" i="35"/>
  <c r="F84" i="35" l="1"/>
  <c r="E84" i="35"/>
  <c r="D84" i="35"/>
  <c r="H84" i="35"/>
  <c r="C85" i="35"/>
  <c r="G84" i="35"/>
  <c r="E85" i="35" l="1"/>
  <c r="D85" i="35"/>
  <c r="H85" i="35"/>
  <c r="C86" i="35"/>
  <c r="F85" i="35"/>
  <c r="G85" i="35"/>
  <c r="H86" i="35" l="1"/>
  <c r="G86" i="35"/>
  <c r="F86" i="35"/>
  <c r="E86" i="35"/>
  <c r="D86" i="35"/>
  <c r="C87" i="35"/>
  <c r="C88" i="35" l="1"/>
  <c r="H87" i="35"/>
  <c r="D87" i="35"/>
  <c r="E87" i="35"/>
  <c r="G87" i="35"/>
  <c r="F87" i="35"/>
  <c r="D88" i="35" l="1"/>
  <c r="F88" i="35"/>
  <c r="C89" i="35"/>
  <c r="H88" i="35"/>
  <c r="G88" i="35"/>
  <c r="E88" i="35"/>
  <c r="F89" i="35" l="1"/>
  <c r="E89" i="35"/>
  <c r="D89" i="35"/>
  <c r="H89" i="35"/>
  <c r="C90" i="35"/>
  <c r="G89" i="35"/>
  <c r="H90" i="35" l="1"/>
  <c r="G90" i="35"/>
  <c r="F90" i="35"/>
  <c r="C91" i="35"/>
  <c r="E90" i="35"/>
  <c r="D90" i="35"/>
  <c r="C92" i="35" l="1"/>
  <c r="H91" i="35"/>
  <c r="D91" i="35"/>
  <c r="G91" i="35"/>
  <c r="F91" i="35"/>
  <c r="E91" i="35"/>
  <c r="D92" i="35" l="1"/>
  <c r="F92" i="35"/>
  <c r="G92" i="35"/>
  <c r="H92" i="35"/>
  <c r="C93" i="35"/>
  <c r="E92" i="35"/>
  <c r="F93" i="35" l="1"/>
  <c r="E93" i="35"/>
  <c r="D93" i="35"/>
  <c r="H93" i="35"/>
  <c r="C94" i="35"/>
  <c r="G93" i="35"/>
  <c r="H94" i="35" l="1"/>
  <c r="G94" i="35"/>
  <c r="F94" i="35"/>
  <c r="E94" i="35"/>
  <c r="D94" i="35"/>
  <c r="C95" i="35"/>
  <c r="C96" i="35" l="1"/>
  <c r="H95" i="35"/>
  <c r="D95" i="35"/>
  <c r="E95" i="35"/>
  <c r="G95" i="35"/>
  <c r="F95" i="35"/>
  <c r="D96" i="35" l="1"/>
  <c r="F96" i="35"/>
  <c r="C97" i="35"/>
  <c r="H96" i="35"/>
  <c r="G96" i="35"/>
  <c r="E96" i="35"/>
  <c r="F97" i="35" l="1"/>
  <c r="E97" i="35"/>
  <c r="D97" i="35"/>
  <c r="H97" i="35"/>
  <c r="C98" i="35"/>
  <c r="G97" i="35"/>
  <c r="H98" i="35" l="1"/>
  <c r="G98" i="35"/>
  <c r="F98" i="35"/>
  <c r="C99" i="35"/>
  <c r="D98" i="35"/>
  <c r="E98" i="35"/>
  <c r="C100" i="35" l="1"/>
  <c r="H99" i="35"/>
  <c r="D99" i="35"/>
  <c r="G99" i="35"/>
  <c r="F99" i="35"/>
  <c r="E99" i="35"/>
  <c r="D100" i="35" l="1"/>
  <c r="F100" i="35"/>
  <c r="G100" i="35"/>
  <c r="C101" i="35"/>
  <c r="H100" i="35"/>
  <c r="E100" i="35"/>
  <c r="F101" i="35" l="1"/>
  <c r="E101" i="35"/>
  <c r="D101" i="35"/>
  <c r="H101" i="35"/>
  <c r="C102" i="35"/>
  <c r="G101" i="35"/>
  <c r="H102" i="35" l="1"/>
  <c r="G102" i="35"/>
  <c r="F102" i="35"/>
  <c r="E102" i="35"/>
  <c r="D102" i="35"/>
  <c r="C103" i="35"/>
  <c r="C104" i="35" l="1"/>
  <c r="H103" i="35"/>
  <c r="D103" i="35"/>
  <c r="E103" i="35"/>
  <c r="F103" i="35"/>
  <c r="G103" i="35"/>
  <c r="D104" i="35" l="1"/>
  <c r="F104" i="35"/>
  <c r="C105" i="35"/>
  <c r="H104" i="35"/>
  <c r="G104" i="35"/>
  <c r="E104" i="35"/>
  <c r="F105" i="35" l="1"/>
  <c r="E105" i="35"/>
  <c r="D105" i="35"/>
  <c r="H105" i="35"/>
  <c r="C106" i="35"/>
  <c r="G105" i="35"/>
  <c r="H106" i="35" l="1"/>
  <c r="G106" i="35"/>
  <c r="F106" i="35"/>
  <c r="C107" i="35"/>
  <c r="E106" i="35"/>
  <c r="D106" i="35"/>
  <c r="C108" i="35" l="1"/>
  <c r="H107" i="35"/>
  <c r="D107" i="35"/>
  <c r="G107" i="35"/>
  <c r="F107" i="35"/>
  <c r="E107" i="35"/>
  <c r="D108" i="35" l="1"/>
  <c r="F108" i="35"/>
  <c r="G108" i="35"/>
  <c r="H108" i="35"/>
  <c r="C109" i="35"/>
  <c r="E108" i="35"/>
  <c r="F109" i="35" l="1"/>
  <c r="E109" i="35"/>
  <c r="D109" i="35"/>
  <c r="H109" i="35"/>
  <c r="C110" i="35"/>
  <c r="G109" i="35"/>
  <c r="H110" i="35" l="1"/>
  <c r="G110" i="35"/>
  <c r="F110" i="35"/>
  <c r="E110" i="35"/>
  <c r="D110" i="35"/>
  <c r="C111" i="35"/>
  <c r="C112" i="35" l="1"/>
  <c r="H111" i="35"/>
  <c r="D111" i="35"/>
  <c r="E111" i="35"/>
  <c r="G111" i="35"/>
  <c r="F111" i="35"/>
  <c r="D112" i="35" l="1"/>
  <c r="F112" i="35"/>
  <c r="C113" i="35"/>
  <c r="H112" i="35"/>
  <c r="G112" i="35"/>
  <c r="E112" i="35"/>
  <c r="F113" i="35" l="1"/>
  <c r="E113" i="35"/>
  <c r="D113" i="35"/>
  <c r="H113" i="35"/>
  <c r="C114" i="35"/>
  <c r="G113" i="35"/>
  <c r="H114" i="35" l="1"/>
  <c r="G114" i="35"/>
  <c r="F114" i="35"/>
  <c r="C115" i="35"/>
  <c r="D114" i="35"/>
  <c r="E114" i="35"/>
  <c r="C116" i="35" l="1"/>
  <c r="H115" i="35"/>
  <c r="D115" i="35"/>
  <c r="G115" i="35"/>
  <c r="F115" i="35"/>
  <c r="E115" i="35"/>
  <c r="D116" i="35" l="1"/>
  <c r="F116" i="35"/>
  <c r="G116" i="35"/>
  <c r="C117" i="35"/>
  <c r="H116" i="35"/>
  <c r="E116" i="35"/>
  <c r="F117" i="35" l="1"/>
  <c r="E117" i="35"/>
  <c r="D117" i="35"/>
  <c r="H117" i="35"/>
  <c r="C118" i="35"/>
  <c r="G117" i="35"/>
  <c r="H118" i="35" l="1"/>
  <c r="G118" i="35"/>
  <c r="F118" i="35"/>
  <c r="E118" i="35"/>
  <c r="D118" i="35"/>
  <c r="C119" i="35"/>
  <c r="C120" i="35" l="1"/>
  <c r="H119" i="35"/>
  <c r="D119" i="35"/>
  <c r="E119" i="35"/>
  <c r="F119" i="35"/>
  <c r="G119" i="35"/>
  <c r="D120" i="35" l="1"/>
  <c r="F120" i="35"/>
  <c r="C121" i="35"/>
  <c r="H120" i="35"/>
  <c r="G120" i="35"/>
  <c r="E120" i="35"/>
  <c r="F121" i="35" l="1"/>
  <c r="E121" i="35"/>
  <c r="D121" i="35"/>
  <c r="H121" i="35"/>
  <c r="C122" i="35"/>
  <c r="G121" i="35"/>
  <c r="H122" i="35" l="1"/>
  <c r="G122" i="35"/>
  <c r="F122" i="35"/>
  <c r="C123" i="35"/>
  <c r="E122" i="35"/>
  <c r="D122" i="35"/>
  <c r="C124" i="35" l="1"/>
  <c r="H123" i="35"/>
  <c r="D123" i="35"/>
  <c r="G123" i="35"/>
  <c r="F123" i="35"/>
  <c r="E123" i="35"/>
  <c r="D124" i="35" l="1"/>
  <c r="F124" i="35"/>
  <c r="G124" i="35"/>
  <c r="H124" i="35"/>
  <c r="C125" i="35"/>
  <c r="E124" i="35"/>
  <c r="F125" i="35" l="1"/>
  <c r="E125" i="35"/>
  <c r="D125" i="35"/>
  <c r="H125" i="35"/>
  <c r="C126" i="35"/>
  <c r="G125" i="35"/>
  <c r="H126" i="35" l="1"/>
  <c r="G126" i="35"/>
  <c r="F126" i="35"/>
  <c r="E126" i="35"/>
  <c r="D126" i="35"/>
  <c r="C127" i="35"/>
  <c r="C128" i="35" l="1"/>
  <c r="H127" i="35"/>
  <c r="D127" i="35"/>
  <c r="E127" i="35"/>
  <c r="G127" i="35"/>
  <c r="F127" i="35"/>
  <c r="D128" i="35" l="1"/>
  <c r="F128" i="35"/>
  <c r="C129" i="35"/>
  <c r="H128" i="35"/>
  <c r="G128" i="35"/>
  <c r="E128" i="35"/>
  <c r="F129" i="35" l="1"/>
  <c r="E129" i="35"/>
  <c r="D129" i="35"/>
  <c r="H129" i="35"/>
  <c r="C130" i="35"/>
  <c r="G129" i="35"/>
  <c r="H130" i="35" l="1"/>
  <c r="G130" i="35"/>
  <c r="F130" i="35"/>
  <c r="C131" i="35"/>
  <c r="D130" i="35"/>
  <c r="E130" i="35"/>
  <c r="C132" i="35" l="1"/>
  <c r="H131" i="35"/>
  <c r="D131" i="35"/>
  <c r="G131" i="35"/>
  <c r="F131" i="35"/>
  <c r="E131" i="35"/>
  <c r="D132" i="35" l="1"/>
  <c r="F132" i="35"/>
  <c r="G132" i="35"/>
  <c r="C133" i="35"/>
  <c r="H132" i="35"/>
  <c r="E132" i="35"/>
  <c r="F133" i="35" l="1"/>
  <c r="E133" i="35"/>
  <c r="D133" i="35"/>
  <c r="H133" i="35"/>
  <c r="C134" i="35"/>
  <c r="G133" i="35"/>
  <c r="H134" i="35" l="1"/>
  <c r="G134" i="35"/>
  <c r="F134" i="35"/>
  <c r="E134" i="35"/>
  <c r="D134" i="35"/>
  <c r="C135" i="35"/>
  <c r="C136" i="35" l="1"/>
  <c r="H135" i="35"/>
  <c r="D135" i="35"/>
  <c r="E135" i="35"/>
  <c r="F135" i="35"/>
  <c r="G135" i="35"/>
  <c r="D136" i="35" l="1"/>
  <c r="F136" i="35"/>
  <c r="C137" i="35"/>
  <c r="H136" i="35"/>
  <c r="G136" i="35"/>
  <c r="E136" i="35"/>
  <c r="F137" i="35" l="1"/>
  <c r="E137" i="35"/>
  <c r="D137" i="35"/>
  <c r="H137" i="35"/>
  <c r="C138" i="35"/>
  <c r="G137" i="35"/>
  <c r="H138" i="35" l="1"/>
  <c r="G138" i="35"/>
  <c r="F138" i="35"/>
  <c r="C139" i="35"/>
  <c r="E138" i="35"/>
  <c r="D138" i="35"/>
  <c r="C140" i="35" l="1"/>
  <c r="H139" i="35"/>
  <c r="D139" i="35"/>
  <c r="G139" i="35"/>
  <c r="F139" i="35"/>
  <c r="E139" i="35"/>
  <c r="D140" i="35" l="1"/>
  <c r="F140" i="35"/>
  <c r="G140" i="35"/>
  <c r="H140" i="35"/>
  <c r="C141" i="35"/>
  <c r="E140" i="35"/>
  <c r="F141" i="35" l="1"/>
  <c r="E141" i="35"/>
  <c r="D141" i="35"/>
  <c r="H141" i="35"/>
  <c r="C142" i="35"/>
  <c r="G141" i="35"/>
  <c r="H142" i="35" l="1"/>
  <c r="G142" i="35"/>
  <c r="F142" i="35"/>
  <c r="E142" i="35"/>
  <c r="D142" i="35"/>
  <c r="C143" i="35"/>
  <c r="C144" i="35" l="1"/>
  <c r="H143" i="35"/>
  <c r="D143" i="35"/>
  <c r="E143" i="35"/>
  <c r="G143" i="35"/>
  <c r="F143" i="35"/>
  <c r="D144" i="35" l="1"/>
  <c r="F144" i="35"/>
  <c r="C145" i="35"/>
  <c r="H144" i="35"/>
  <c r="G144" i="35"/>
  <c r="E144" i="35"/>
  <c r="F145" i="35" l="1"/>
  <c r="E145" i="35"/>
  <c r="D145" i="35"/>
  <c r="H145" i="35"/>
  <c r="C146" i="35"/>
  <c r="G145" i="35"/>
  <c r="H146" i="35" l="1"/>
  <c r="G146" i="35"/>
  <c r="F146" i="35"/>
  <c r="C147" i="35"/>
  <c r="D146" i="35"/>
  <c r="E146" i="35"/>
  <c r="C148" i="35" l="1"/>
  <c r="H147" i="35"/>
  <c r="D147" i="35"/>
  <c r="G147" i="35"/>
  <c r="F147" i="35"/>
  <c r="E147" i="35"/>
  <c r="H148" i="35" l="1"/>
  <c r="D148" i="35"/>
  <c r="F148" i="35"/>
  <c r="G148" i="35"/>
  <c r="C149" i="35"/>
  <c r="E148" i="35"/>
  <c r="G149" i="35" l="1"/>
  <c r="F149" i="35"/>
  <c r="E149" i="35"/>
  <c r="C150" i="35"/>
  <c r="D149" i="35"/>
  <c r="H149" i="35"/>
  <c r="D150" i="35" l="1"/>
  <c r="C151" i="35"/>
  <c r="H150" i="35"/>
  <c r="G150" i="35"/>
  <c r="F150" i="35"/>
  <c r="E150" i="35"/>
  <c r="F151" i="35" l="1"/>
  <c r="D151" i="35"/>
  <c r="G151" i="35"/>
  <c r="H151" i="35"/>
  <c r="C152" i="35"/>
  <c r="E151" i="35"/>
  <c r="H152" i="35" l="1"/>
  <c r="G152" i="35"/>
  <c r="F152" i="35"/>
  <c r="E152" i="35"/>
  <c r="C153" i="35"/>
  <c r="D152" i="35"/>
  <c r="C154" i="35" l="1"/>
  <c r="H153" i="35"/>
  <c r="D153" i="35"/>
  <c r="G153" i="35"/>
  <c r="F153" i="35"/>
  <c r="E153" i="35"/>
  <c r="D154" i="35" l="1"/>
  <c r="E154" i="35"/>
  <c r="G154" i="35"/>
  <c r="H154" i="35"/>
  <c r="C155" i="35"/>
  <c r="F154" i="35"/>
  <c r="F155" i="35" l="1"/>
  <c r="H155" i="35"/>
  <c r="G155" i="35"/>
  <c r="E155" i="35"/>
  <c r="C156" i="35"/>
  <c r="D155" i="35"/>
  <c r="H156" i="35" l="1"/>
  <c r="G156" i="35"/>
  <c r="D156" i="35"/>
  <c r="E156" i="35"/>
  <c r="C157" i="35"/>
  <c r="F156" i="35"/>
  <c r="C158" i="35" l="1"/>
  <c r="F157" i="35"/>
  <c r="H157" i="35"/>
  <c r="G157" i="35"/>
  <c r="E157" i="35"/>
  <c r="D157" i="35"/>
  <c r="D158" i="35" l="1"/>
  <c r="H158" i="35"/>
  <c r="F158" i="35"/>
  <c r="G158" i="35"/>
  <c r="C159" i="35"/>
  <c r="E158" i="35"/>
  <c r="F159" i="35" l="1"/>
  <c r="E159" i="35"/>
  <c r="C160" i="35"/>
  <c r="H159" i="35"/>
  <c r="G159" i="35"/>
  <c r="D159" i="35"/>
  <c r="H160" i="35" l="1"/>
  <c r="G160" i="35"/>
  <c r="D160" i="35"/>
  <c r="F160" i="35"/>
  <c r="C161" i="35"/>
  <c r="E160" i="35"/>
  <c r="C162" i="35" l="1"/>
  <c r="F161" i="35"/>
  <c r="H161" i="35"/>
  <c r="G161" i="35"/>
  <c r="E161" i="35"/>
  <c r="D161" i="35"/>
  <c r="D162" i="35" l="1"/>
  <c r="H162" i="35"/>
  <c r="E162" i="35"/>
  <c r="G162" i="35"/>
  <c r="C163" i="35"/>
  <c r="F162" i="35"/>
  <c r="F163" i="35" l="1"/>
  <c r="E163" i="35"/>
  <c r="C164" i="35"/>
  <c r="H163" i="35"/>
  <c r="G163" i="35"/>
  <c r="D163" i="35"/>
  <c r="H164" i="35" l="1"/>
  <c r="G164" i="35"/>
  <c r="D164" i="35"/>
  <c r="E164" i="35"/>
  <c r="C165" i="35"/>
  <c r="F164" i="35"/>
  <c r="C166" i="35" l="1"/>
  <c r="F165" i="35"/>
  <c r="H165" i="35"/>
  <c r="G165" i="35"/>
  <c r="E165" i="35"/>
  <c r="D165" i="35"/>
  <c r="D166" i="35" l="1"/>
  <c r="H166" i="35"/>
  <c r="F166" i="35"/>
  <c r="E166" i="35"/>
  <c r="C167" i="35"/>
  <c r="G166" i="35"/>
  <c r="F167" i="35" l="1"/>
  <c r="E167" i="35"/>
  <c r="D167" i="35"/>
  <c r="G167" i="35"/>
  <c r="H167" i="35"/>
  <c r="C168" i="35"/>
  <c r="H168" i="35" l="1"/>
  <c r="G168" i="35"/>
  <c r="F168" i="35"/>
  <c r="D168" i="35"/>
  <c r="C169" i="35"/>
  <c r="E168" i="35"/>
  <c r="C170" i="35" l="1"/>
  <c r="H169" i="35"/>
  <c r="F169" i="35"/>
  <c r="D169" i="35"/>
  <c r="G169" i="35"/>
  <c r="E169" i="35"/>
  <c r="D170" i="35" l="1"/>
  <c r="H170" i="35"/>
  <c r="C171" i="35"/>
  <c r="G170" i="35"/>
  <c r="F170" i="35"/>
  <c r="E170" i="35"/>
  <c r="F171" i="35" l="1"/>
  <c r="E171" i="35"/>
  <c r="D171" i="35"/>
  <c r="H171" i="35"/>
  <c r="G171" i="35"/>
  <c r="C172" i="35"/>
  <c r="H172" i="35" l="1"/>
  <c r="G172" i="35"/>
  <c r="F172" i="35"/>
  <c r="E172" i="35"/>
  <c r="D172" i="35"/>
  <c r="C173" i="35"/>
  <c r="C174" i="35" l="1"/>
  <c r="H173" i="35"/>
  <c r="G173" i="35"/>
  <c r="F173" i="35"/>
  <c r="D173" i="35"/>
  <c r="E173" i="35"/>
  <c r="D174" i="35" l="1"/>
  <c r="C175" i="35"/>
  <c r="H174" i="35"/>
  <c r="G174" i="35"/>
  <c r="F174" i="35"/>
  <c r="E174" i="35"/>
  <c r="F175" i="35" l="1"/>
  <c r="E175" i="35"/>
  <c r="D175" i="35"/>
  <c r="G175" i="35"/>
  <c r="C176" i="35"/>
  <c r="H175" i="35"/>
  <c r="H176" i="35" l="1"/>
  <c r="G176" i="35"/>
  <c r="F176" i="35"/>
  <c r="E176" i="35"/>
  <c r="D176" i="35"/>
  <c r="C177" i="35"/>
  <c r="C178" i="35" l="1"/>
  <c r="H177" i="35"/>
  <c r="G177" i="35"/>
  <c r="F177" i="35"/>
  <c r="E177" i="35"/>
  <c r="D177" i="35"/>
  <c r="D178" i="35" l="1"/>
  <c r="C179" i="35"/>
  <c r="H178" i="35"/>
  <c r="G178" i="35"/>
  <c r="F178" i="35"/>
  <c r="E178" i="35"/>
  <c r="F179" i="35" l="1"/>
  <c r="E179" i="35"/>
  <c r="D179" i="35"/>
  <c r="H179" i="35"/>
  <c r="C180" i="35"/>
  <c r="G179" i="35"/>
  <c r="H180" i="35" l="1"/>
  <c r="G180" i="35"/>
  <c r="F180" i="35"/>
  <c r="E180" i="35"/>
  <c r="D180" i="35"/>
  <c r="C181" i="35"/>
  <c r="C182" i="35" l="1"/>
  <c r="H181" i="35"/>
  <c r="G181" i="35"/>
  <c r="F181" i="35"/>
  <c r="E181" i="35"/>
  <c r="D181" i="35"/>
  <c r="D182" i="35" l="1"/>
  <c r="C183" i="35"/>
  <c r="H182" i="35"/>
  <c r="F182" i="35"/>
  <c r="E182" i="35"/>
  <c r="G182" i="35"/>
  <c r="F183" i="35" l="1"/>
  <c r="E183" i="35"/>
  <c r="D183" i="35"/>
  <c r="G183" i="35"/>
  <c r="C184" i="35"/>
  <c r="H183" i="35"/>
  <c r="H184" i="35" l="1"/>
  <c r="G184" i="35"/>
  <c r="F184" i="35"/>
  <c r="E184" i="35"/>
  <c r="D184" i="35"/>
  <c r="C185" i="35"/>
  <c r="C186" i="35" l="1"/>
  <c r="H185" i="35"/>
  <c r="G185" i="35"/>
  <c r="F185" i="35"/>
  <c r="E185" i="35"/>
  <c r="D185" i="35"/>
  <c r="D186" i="35" l="1"/>
  <c r="C187" i="35"/>
  <c r="H186" i="35"/>
  <c r="E186" i="35"/>
  <c r="G186" i="35"/>
  <c r="F186" i="35"/>
  <c r="F187" i="35" l="1"/>
  <c r="E187" i="35"/>
  <c r="D187" i="35"/>
  <c r="G187" i="35"/>
  <c r="C188" i="35"/>
  <c r="H187" i="35"/>
  <c r="H188" i="35" l="1"/>
  <c r="G188" i="35"/>
  <c r="F188" i="35"/>
  <c r="E188" i="35"/>
  <c r="D188" i="35"/>
  <c r="C189" i="35"/>
  <c r="C190" i="35" l="1"/>
  <c r="H189" i="35"/>
  <c r="G189" i="35"/>
  <c r="F189" i="35"/>
  <c r="E189" i="35"/>
  <c r="D189" i="35"/>
  <c r="D190" i="35" l="1"/>
  <c r="C191" i="35"/>
  <c r="H190" i="35"/>
  <c r="F190" i="35"/>
  <c r="G190" i="35"/>
  <c r="E190" i="35"/>
  <c r="F191" i="35" l="1"/>
  <c r="E191" i="35"/>
  <c r="D191" i="35"/>
  <c r="C192" i="35"/>
  <c r="H191" i="35"/>
  <c r="G191" i="35"/>
  <c r="H192" i="35" l="1"/>
  <c r="G192" i="35"/>
  <c r="F192" i="35"/>
  <c r="E192" i="35"/>
  <c r="D192" i="35"/>
  <c r="C193" i="35"/>
  <c r="C194" i="35" l="1"/>
  <c r="H193" i="35"/>
  <c r="G193" i="35"/>
  <c r="F193" i="35"/>
  <c r="D193" i="35"/>
  <c r="E193" i="35"/>
  <c r="D194" i="35" l="1"/>
  <c r="C195" i="35"/>
  <c r="H194" i="35"/>
  <c r="E194" i="35"/>
  <c r="F194" i="35"/>
  <c r="G194" i="35"/>
  <c r="F195" i="35" l="1"/>
  <c r="E195" i="35"/>
  <c r="D195" i="35"/>
  <c r="C196" i="35"/>
  <c r="H195" i="35"/>
  <c r="G195" i="35"/>
  <c r="H196" i="35" l="1"/>
  <c r="G196" i="35"/>
  <c r="F196" i="35"/>
  <c r="E196" i="35"/>
  <c r="D196" i="35"/>
  <c r="C197" i="35"/>
  <c r="C198" i="35" l="1"/>
  <c r="H197" i="35"/>
  <c r="G197" i="35"/>
  <c r="F197" i="35"/>
  <c r="E197" i="35"/>
  <c r="D197" i="35"/>
  <c r="D198" i="35" l="1"/>
  <c r="C199" i="35"/>
  <c r="H198" i="35"/>
  <c r="G198" i="35"/>
  <c r="F198" i="35"/>
  <c r="E198" i="35"/>
  <c r="F199" i="35" l="1"/>
  <c r="E199" i="35"/>
  <c r="D199" i="35"/>
  <c r="C200" i="35"/>
  <c r="H199" i="35"/>
  <c r="G199" i="35"/>
  <c r="H200" i="35" l="1"/>
  <c r="G200" i="35"/>
  <c r="F200" i="35"/>
  <c r="E200" i="35"/>
  <c r="D200" i="35"/>
  <c r="C201" i="35"/>
  <c r="C202" i="35" l="1"/>
  <c r="H201" i="35"/>
  <c r="G201" i="35"/>
  <c r="F201" i="35"/>
  <c r="D201" i="35"/>
  <c r="E201" i="35"/>
  <c r="D202" i="35" l="1"/>
  <c r="C203" i="35"/>
  <c r="H202" i="35"/>
  <c r="G202" i="35"/>
  <c r="F202" i="35"/>
  <c r="E202" i="35"/>
  <c r="F203" i="35" l="1"/>
  <c r="E203" i="35"/>
  <c r="D203" i="35"/>
  <c r="H203" i="35"/>
  <c r="G203" i="35"/>
  <c r="C204" i="35"/>
  <c r="H204" i="35" l="1"/>
  <c r="G204" i="35"/>
  <c r="F204" i="35"/>
  <c r="E204" i="35"/>
  <c r="D204" i="35"/>
  <c r="C205" i="35"/>
  <c r="C206" i="35" l="1"/>
  <c r="H205" i="35"/>
  <c r="G205" i="35"/>
  <c r="F205" i="35"/>
  <c r="E205" i="35"/>
  <c r="D205" i="35"/>
  <c r="D206" i="35" l="1"/>
  <c r="C207" i="35"/>
  <c r="H206" i="35"/>
  <c r="G206" i="35"/>
  <c r="F206" i="35"/>
  <c r="E206" i="35"/>
  <c r="F207" i="35" l="1"/>
  <c r="E207" i="35"/>
  <c r="D207" i="35"/>
  <c r="G207" i="35"/>
  <c r="C208" i="35"/>
  <c r="H207" i="35"/>
  <c r="H208" i="35" l="1"/>
  <c r="G208" i="35"/>
  <c r="F208" i="35"/>
  <c r="E208" i="35"/>
  <c r="D208" i="35"/>
  <c r="C209" i="35"/>
  <c r="C210" i="35" l="1"/>
  <c r="H209" i="35"/>
  <c r="G209" i="35"/>
  <c r="F209" i="35"/>
  <c r="E209" i="35"/>
  <c r="D209" i="35"/>
  <c r="D210" i="35" l="1"/>
  <c r="C211" i="35"/>
  <c r="H210" i="35"/>
  <c r="G210" i="35"/>
  <c r="F210" i="35"/>
  <c r="E210" i="35"/>
  <c r="F211" i="35" l="1"/>
  <c r="E211" i="35"/>
  <c r="D211" i="35"/>
  <c r="C212" i="35"/>
  <c r="G211" i="35"/>
  <c r="H211" i="35"/>
  <c r="H212" i="35" l="1"/>
  <c r="G212" i="35"/>
  <c r="F212" i="35"/>
  <c r="E212" i="35"/>
  <c r="D212" i="35"/>
  <c r="C213" i="35"/>
  <c r="C214" i="35" l="1"/>
  <c r="H213" i="35"/>
  <c r="G213" i="35"/>
  <c r="F213" i="35"/>
  <c r="E213" i="35"/>
  <c r="D213" i="35"/>
  <c r="D214" i="35" l="1"/>
  <c r="C215" i="35"/>
  <c r="H214" i="35"/>
  <c r="G214" i="35"/>
  <c r="F214" i="35"/>
  <c r="E214" i="35"/>
  <c r="F215" i="35" l="1"/>
  <c r="E215" i="35"/>
  <c r="D215" i="35"/>
  <c r="C216" i="35"/>
  <c r="H215" i="35"/>
  <c r="G215" i="35"/>
  <c r="H216" i="35" l="1"/>
  <c r="G216" i="35"/>
  <c r="F216" i="35"/>
  <c r="E216" i="35"/>
  <c r="D216" i="35"/>
  <c r="C217" i="35"/>
  <c r="C218" i="35" l="1"/>
  <c r="H217" i="35"/>
  <c r="G217" i="35"/>
  <c r="F217" i="35"/>
  <c r="E217" i="35"/>
  <c r="D217" i="35"/>
  <c r="D218" i="35" l="1"/>
  <c r="C219" i="35"/>
  <c r="H218" i="35"/>
  <c r="G218" i="35"/>
  <c r="E218" i="35"/>
  <c r="F218" i="35"/>
  <c r="F219" i="35" l="1"/>
  <c r="E219" i="35"/>
  <c r="D219" i="35"/>
  <c r="C220" i="35"/>
  <c r="H219" i="35"/>
  <c r="G219" i="35"/>
  <c r="H220" i="35" l="1"/>
  <c r="G220" i="35"/>
  <c r="F220" i="35"/>
  <c r="E220" i="35"/>
  <c r="D220" i="35"/>
  <c r="C221" i="35"/>
  <c r="C222" i="35" l="1"/>
  <c r="H221" i="35"/>
  <c r="G221" i="35"/>
  <c r="F221" i="35"/>
  <c r="E221" i="35"/>
  <c r="D221" i="35"/>
  <c r="D222" i="35" l="1"/>
  <c r="C223" i="35"/>
  <c r="H222" i="35"/>
  <c r="G222" i="35"/>
  <c r="E222" i="35"/>
  <c r="F222" i="35"/>
  <c r="F223" i="35" l="1"/>
  <c r="E223" i="35"/>
  <c r="D223" i="35"/>
  <c r="C224" i="35"/>
  <c r="G223" i="35"/>
  <c r="H223" i="35"/>
  <c r="H224" i="35" l="1"/>
  <c r="G224" i="35"/>
  <c r="F224" i="35"/>
  <c r="E224" i="35"/>
  <c r="D224" i="35"/>
  <c r="C225" i="35"/>
  <c r="C226" i="35" l="1"/>
  <c r="H225" i="35"/>
  <c r="G225" i="35"/>
  <c r="F225" i="35"/>
  <c r="E225" i="35"/>
  <c r="D225" i="35"/>
  <c r="D226" i="35" l="1"/>
  <c r="C227" i="35"/>
  <c r="H226" i="35"/>
  <c r="G226" i="35"/>
  <c r="F226" i="35"/>
  <c r="E226" i="35"/>
  <c r="F227" i="35" l="1"/>
  <c r="E227" i="35"/>
  <c r="D227" i="35"/>
  <c r="C228" i="35"/>
  <c r="G227" i="35"/>
  <c r="H227" i="35"/>
  <c r="H228" i="35" l="1"/>
  <c r="G228" i="35"/>
  <c r="F228" i="35"/>
  <c r="E228" i="35"/>
  <c r="D228" i="35"/>
  <c r="C229" i="35"/>
  <c r="H229" i="35" l="1"/>
  <c r="C230" i="35"/>
  <c r="G229" i="35"/>
  <c r="F229" i="35"/>
  <c r="E229" i="35"/>
  <c r="D229" i="35"/>
  <c r="E230" i="35" l="1"/>
  <c r="F230" i="35"/>
  <c r="D230" i="35"/>
  <c r="C231" i="35"/>
  <c r="G230" i="35"/>
  <c r="H230" i="35"/>
  <c r="G231" i="35" l="1"/>
  <c r="D231" i="35"/>
  <c r="C232" i="35"/>
  <c r="H231" i="35"/>
  <c r="F231" i="35"/>
  <c r="E231" i="35"/>
  <c r="C233" i="35" l="1"/>
  <c r="F232" i="35"/>
  <c r="D232" i="35"/>
  <c r="H232" i="35"/>
  <c r="G232" i="35"/>
  <c r="E232" i="35"/>
  <c r="H233" i="35" l="1"/>
  <c r="C234" i="35"/>
  <c r="G233" i="35"/>
  <c r="F233" i="35"/>
  <c r="E233" i="35"/>
  <c r="D233" i="35"/>
  <c r="F234" i="35" l="1"/>
  <c r="E234" i="35"/>
  <c r="C235" i="35"/>
  <c r="H234" i="35"/>
  <c r="D234" i="35"/>
  <c r="G234" i="35"/>
  <c r="H235" i="35" l="1"/>
  <c r="G235" i="35"/>
  <c r="D235" i="35"/>
  <c r="C236" i="35"/>
  <c r="F235" i="35"/>
  <c r="E235" i="35"/>
  <c r="C237" i="35" l="1"/>
  <c r="F236" i="35"/>
  <c r="E236" i="35"/>
  <c r="D236" i="35"/>
  <c r="G236" i="35"/>
  <c r="H236" i="35"/>
  <c r="D237" i="35" l="1"/>
  <c r="C238" i="35"/>
  <c r="H237" i="35"/>
  <c r="G237" i="35"/>
  <c r="F237" i="35"/>
  <c r="E237" i="35"/>
  <c r="F238" i="35" l="1"/>
  <c r="E238" i="35"/>
  <c r="D238" i="35"/>
  <c r="C239" i="35"/>
  <c r="H238" i="35"/>
  <c r="G238" i="35"/>
  <c r="H239" i="35" l="1"/>
  <c r="G239" i="35"/>
  <c r="F239" i="35"/>
  <c r="E239" i="35"/>
  <c r="D239" i="35"/>
  <c r="C240" i="35"/>
  <c r="C241" i="35" l="1"/>
  <c r="H240" i="35"/>
  <c r="G240" i="35"/>
  <c r="F240" i="35"/>
  <c r="E240" i="35"/>
  <c r="D240" i="35"/>
  <c r="D241" i="35" l="1"/>
  <c r="C242" i="35"/>
  <c r="H241" i="35"/>
  <c r="G241" i="35"/>
  <c r="F241" i="35"/>
  <c r="E241" i="35"/>
  <c r="F242" i="35" l="1"/>
  <c r="E242" i="35"/>
  <c r="D242" i="35"/>
  <c r="C243" i="35"/>
  <c r="H242" i="35"/>
  <c r="G242" i="35"/>
  <c r="H243" i="35" l="1"/>
  <c r="G243" i="35"/>
  <c r="F243" i="35"/>
  <c r="E243" i="35"/>
  <c r="D243" i="35"/>
  <c r="C244" i="35"/>
  <c r="C245" i="35" l="1"/>
  <c r="H244" i="35"/>
  <c r="G244" i="35"/>
  <c r="F244" i="35"/>
  <c r="E244" i="35"/>
  <c r="D244" i="35"/>
  <c r="D245" i="35" l="1"/>
  <c r="C246" i="35"/>
  <c r="H245" i="35"/>
  <c r="G245" i="35"/>
  <c r="F245" i="35"/>
  <c r="E245" i="35"/>
  <c r="F246" i="35" l="1"/>
  <c r="E246" i="35"/>
  <c r="D246" i="35"/>
  <c r="C247" i="35"/>
  <c r="H246" i="35"/>
  <c r="G246" i="35"/>
  <c r="H247" i="35" l="1"/>
  <c r="G247" i="35"/>
  <c r="F247" i="35"/>
  <c r="E247" i="35"/>
  <c r="D247" i="35"/>
  <c r="C248" i="35"/>
  <c r="C249" i="35" l="1"/>
  <c r="H248" i="35"/>
  <c r="G248" i="35"/>
  <c r="F248" i="35"/>
  <c r="E248" i="35"/>
  <c r="D248" i="35"/>
  <c r="D249" i="35" l="1"/>
  <c r="C250" i="35"/>
  <c r="H249" i="35"/>
  <c r="G249" i="35"/>
  <c r="F249" i="35"/>
  <c r="E249" i="35"/>
  <c r="F250" i="35" l="1"/>
  <c r="E250" i="35"/>
  <c r="D250" i="35"/>
  <c r="C251" i="35"/>
  <c r="H250" i="35"/>
  <c r="G250" i="35"/>
  <c r="H251" i="35" l="1"/>
  <c r="G251" i="35"/>
  <c r="F251" i="35"/>
  <c r="E251" i="35"/>
  <c r="D251" i="35"/>
  <c r="C252" i="35"/>
  <c r="C253" i="35" l="1"/>
  <c r="H252" i="35"/>
  <c r="G252" i="35"/>
  <c r="F252" i="35"/>
  <c r="E252" i="35"/>
  <c r="D252" i="35"/>
  <c r="D253" i="35" l="1"/>
  <c r="C254" i="35"/>
  <c r="H253" i="35"/>
  <c r="G253" i="35"/>
  <c r="F253" i="35"/>
  <c r="E253" i="35"/>
  <c r="F254" i="35" l="1"/>
  <c r="E254" i="35"/>
  <c r="D254" i="35"/>
  <c r="C255" i="35"/>
  <c r="H254" i="35"/>
  <c r="G254" i="35"/>
  <c r="H255" i="35" l="1"/>
  <c r="G255" i="35"/>
  <c r="F255" i="35"/>
  <c r="E255" i="35"/>
  <c r="D255" i="35"/>
  <c r="C256" i="35"/>
  <c r="C257" i="35" l="1"/>
  <c r="H256" i="35"/>
  <c r="G256" i="35"/>
  <c r="F256" i="35"/>
  <c r="E256" i="35"/>
  <c r="D256" i="35"/>
  <c r="D257" i="35" l="1"/>
  <c r="C258" i="35"/>
  <c r="H257" i="35"/>
  <c r="G257" i="35"/>
  <c r="E257" i="35"/>
  <c r="F257" i="35"/>
  <c r="F258" i="35" l="1"/>
  <c r="E258" i="35"/>
  <c r="D258" i="35"/>
  <c r="C259" i="35"/>
  <c r="H258" i="35"/>
  <c r="G258" i="35"/>
  <c r="H259" i="35" l="1"/>
  <c r="G259" i="35"/>
  <c r="F259" i="35"/>
  <c r="E259" i="35"/>
  <c r="D259" i="35"/>
  <c r="C260" i="35"/>
  <c r="C261" i="35" l="1"/>
  <c r="H260" i="35"/>
  <c r="G260" i="35"/>
  <c r="F260" i="35"/>
  <c r="E260" i="35"/>
  <c r="D260" i="35"/>
  <c r="D261" i="35" l="1"/>
  <c r="C262" i="35"/>
  <c r="H261" i="35"/>
  <c r="G261" i="35"/>
  <c r="F261" i="35"/>
  <c r="E261" i="35"/>
  <c r="F262" i="35" l="1"/>
  <c r="E262" i="35"/>
  <c r="D262" i="35"/>
  <c r="C263" i="35"/>
  <c r="H262" i="35"/>
  <c r="G262" i="35"/>
  <c r="H263" i="35" l="1"/>
  <c r="G263" i="35"/>
  <c r="F263" i="35"/>
  <c r="E263" i="35"/>
  <c r="D263" i="35"/>
  <c r="C264" i="35"/>
  <c r="C265" i="35" l="1"/>
  <c r="H264" i="35"/>
  <c r="G264" i="35"/>
  <c r="F264" i="35"/>
  <c r="E264" i="35"/>
  <c r="D264" i="35"/>
  <c r="D265" i="35" l="1"/>
  <c r="C266" i="35"/>
  <c r="H265" i="35"/>
  <c r="G265" i="35"/>
  <c r="F265" i="35"/>
  <c r="E265" i="35"/>
  <c r="F266" i="35" l="1"/>
  <c r="E266" i="35"/>
  <c r="D266" i="35"/>
  <c r="C267" i="35"/>
  <c r="H266" i="35"/>
  <c r="G266" i="35"/>
  <c r="H267" i="35" l="1"/>
  <c r="G267" i="35"/>
  <c r="F267" i="35"/>
  <c r="E267" i="35"/>
  <c r="D267" i="35"/>
  <c r="C268" i="35"/>
  <c r="C269" i="35" l="1"/>
  <c r="H268" i="35"/>
  <c r="G268" i="35"/>
  <c r="F268" i="35"/>
  <c r="E268" i="35"/>
  <c r="D268" i="35"/>
  <c r="D269" i="35" l="1"/>
  <c r="C270" i="35"/>
  <c r="H269" i="35"/>
  <c r="G269" i="35"/>
  <c r="F269" i="35"/>
  <c r="E269" i="35"/>
  <c r="F270" i="35" l="1"/>
  <c r="E270" i="35"/>
  <c r="D270" i="35"/>
  <c r="C271" i="35"/>
  <c r="H270" i="35"/>
  <c r="G270" i="35"/>
  <c r="G271" i="35" l="1"/>
  <c r="C272" i="35"/>
  <c r="H271" i="35"/>
  <c r="F271" i="35"/>
  <c r="E271" i="35"/>
  <c r="D271" i="35"/>
  <c r="E272" i="35" l="1"/>
  <c r="C273" i="35"/>
  <c r="H272" i="35"/>
  <c r="G272" i="35"/>
  <c r="F272" i="35"/>
  <c r="D272" i="35"/>
  <c r="C274" i="35" l="1"/>
  <c r="G273" i="35"/>
  <c r="H273" i="35"/>
  <c r="F273" i="35"/>
  <c r="E273" i="35"/>
  <c r="D273" i="35"/>
  <c r="C275" i="35" l="1"/>
  <c r="E274" i="35"/>
  <c r="H274" i="35"/>
  <c r="G274" i="35"/>
  <c r="D274" i="35"/>
  <c r="F274" i="35"/>
  <c r="E275" i="35" l="1"/>
  <c r="G275" i="35"/>
  <c r="C276" i="35"/>
  <c r="H275" i="35"/>
  <c r="F275" i="35"/>
  <c r="D275" i="35"/>
  <c r="G276" i="35" l="1"/>
  <c r="E276" i="35"/>
  <c r="C277" i="35"/>
  <c r="H276" i="35"/>
  <c r="F276" i="35"/>
  <c r="D276" i="35"/>
  <c r="C278" i="35" l="1"/>
  <c r="G277" i="35"/>
  <c r="H277" i="35"/>
  <c r="F277" i="35"/>
  <c r="E277" i="35"/>
  <c r="D277" i="35"/>
  <c r="C279" i="35" l="1"/>
  <c r="E278" i="35"/>
  <c r="D278" i="35"/>
  <c r="H278" i="35"/>
  <c r="G278" i="35"/>
  <c r="F278" i="35"/>
  <c r="E279" i="35" l="1"/>
  <c r="G279" i="35"/>
  <c r="C280" i="35"/>
  <c r="H279" i="35"/>
  <c r="F279" i="35"/>
  <c r="D279" i="35"/>
  <c r="G280" i="35" l="1"/>
  <c r="E280" i="35"/>
  <c r="C281" i="35"/>
  <c r="D280" i="35"/>
  <c r="H280" i="35"/>
  <c r="F280" i="35"/>
  <c r="C282" i="35" l="1"/>
  <c r="G281" i="35"/>
  <c r="H281" i="35"/>
  <c r="F281" i="35"/>
  <c r="E281" i="35"/>
  <c r="D281" i="35"/>
  <c r="C283" i="35" l="1"/>
  <c r="E282" i="35"/>
  <c r="F282" i="35"/>
  <c r="D282" i="35"/>
  <c r="G282" i="35"/>
  <c r="H282" i="35"/>
  <c r="E283" i="35" l="1"/>
  <c r="G283" i="35"/>
  <c r="C284" i="35"/>
  <c r="H283" i="35"/>
  <c r="F283" i="35"/>
  <c r="D283" i="35"/>
  <c r="G284" i="35" l="1"/>
  <c r="E284" i="35"/>
  <c r="C285" i="35"/>
  <c r="F284" i="35"/>
  <c r="D284" i="35"/>
  <c r="H284" i="35"/>
  <c r="C286" i="35" l="1"/>
  <c r="G285" i="35"/>
  <c r="H285" i="35"/>
  <c r="F285" i="35"/>
  <c r="E285" i="35"/>
  <c r="D285" i="35"/>
  <c r="C287" i="35" l="1"/>
  <c r="E286" i="35"/>
  <c r="G286" i="35"/>
  <c r="F286" i="35"/>
  <c r="D286" i="35"/>
  <c r="H286" i="35"/>
  <c r="E287" i="35" l="1"/>
  <c r="G287" i="35"/>
  <c r="C288" i="35"/>
  <c r="H287" i="35"/>
  <c r="F287" i="35"/>
  <c r="D287" i="35"/>
  <c r="G288" i="35" l="1"/>
  <c r="E288" i="35"/>
  <c r="C289" i="35"/>
  <c r="H288" i="35"/>
  <c r="F288" i="35"/>
  <c r="D288" i="35"/>
  <c r="C290" i="35" l="1"/>
  <c r="G289" i="35"/>
  <c r="H289" i="35"/>
  <c r="F289" i="35"/>
  <c r="E289" i="35"/>
  <c r="D289" i="35"/>
  <c r="C291" i="35" l="1"/>
  <c r="E290" i="35"/>
  <c r="H290" i="35"/>
  <c r="G290" i="35"/>
  <c r="F290" i="35"/>
  <c r="D290" i="35"/>
  <c r="E291" i="35" l="1"/>
  <c r="G291" i="35"/>
  <c r="C292" i="35"/>
  <c r="H291" i="35"/>
  <c r="F291" i="35"/>
  <c r="D291" i="35"/>
  <c r="G292" i="35" l="1"/>
  <c r="E292" i="35"/>
  <c r="C293" i="35"/>
  <c r="H292" i="35"/>
  <c r="F292" i="35"/>
  <c r="D292" i="35"/>
  <c r="C294" i="35" l="1"/>
  <c r="G293" i="35"/>
  <c r="D293" i="35"/>
  <c r="H293" i="35"/>
  <c r="F293" i="35"/>
  <c r="E293" i="35"/>
  <c r="C295" i="35" l="1"/>
  <c r="E294" i="35"/>
  <c r="H294" i="35"/>
  <c r="G294" i="35"/>
  <c r="F294" i="35"/>
  <c r="D294" i="35"/>
  <c r="E295" i="35" l="1"/>
  <c r="G295" i="35"/>
  <c r="D295" i="35"/>
  <c r="C296" i="35"/>
  <c r="H295" i="35"/>
  <c r="F295" i="35"/>
  <c r="G296" i="35" l="1"/>
  <c r="E296" i="35"/>
  <c r="C297" i="35"/>
  <c r="H296" i="35"/>
  <c r="F296" i="35"/>
  <c r="D296" i="35"/>
  <c r="C298" i="35" l="1"/>
  <c r="G297" i="35"/>
  <c r="E297" i="35"/>
  <c r="D297" i="35"/>
  <c r="H297" i="35"/>
  <c r="F297" i="35"/>
  <c r="C299" i="35" l="1"/>
  <c r="E298" i="35"/>
  <c r="H298" i="35"/>
  <c r="G298" i="35"/>
  <c r="F298" i="35"/>
  <c r="D298" i="35"/>
  <c r="E299" i="35" l="1"/>
  <c r="G299" i="35"/>
  <c r="F299" i="35"/>
  <c r="D299" i="35"/>
  <c r="C300" i="35"/>
  <c r="H299" i="35"/>
  <c r="G300" i="35" l="1"/>
  <c r="E300" i="35"/>
  <c r="C301" i="35"/>
  <c r="H300" i="35"/>
  <c r="F300" i="35"/>
  <c r="D300" i="35"/>
  <c r="C302" i="35" l="1"/>
  <c r="G301" i="35"/>
  <c r="F301" i="35"/>
  <c r="E301" i="35"/>
  <c r="D301" i="35"/>
  <c r="H301" i="35"/>
  <c r="C303" i="35" l="1"/>
  <c r="E302" i="35"/>
  <c r="H302" i="35"/>
  <c r="G302" i="35"/>
  <c r="F302" i="35"/>
  <c r="D302" i="35"/>
  <c r="E303" i="35" l="1"/>
  <c r="G303" i="35"/>
  <c r="H303" i="35"/>
  <c r="F303" i="35"/>
  <c r="D303" i="35"/>
  <c r="C304" i="35"/>
  <c r="G304" i="35" l="1"/>
  <c r="E304" i="35"/>
  <c r="C305" i="35"/>
  <c r="H304" i="35"/>
  <c r="F304" i="35"/>
  <c r="D304" i="35"/>
  <c r="C306" i="35" l="1"/>
  <c r="G305" i="35"/>
  <c r="H305" i="35"/>
  <c r="F305" i="35"/>
  <c r="E305" i="35"/>
  <c r="D305" i="35"/>
  <c r="C307" i="35" l="1"/>
  <c r="E306" i="35"/>
  <c r="H306" i="35"/>
  <c r="G306" i="35"/>
  <c r="F306" i="35"/>
  <c r="D306" i="35"/>
  <c r="E307" i="35" l="1"/>
  <c r="G307" i="35"/>
  <c r="C308" i="35"/>
  <c r="H307" i="35"/>
  <c r="F307" i="35"/>
  <c r="D307" i="35"/>
  <c r="G308" i="35" l="1"/>
  <c r="E308" i="35"/>
  <c r="C309" i="35"/>
  <c r="H308" i="35"/>
  <c r="D308" i="35"/>
  <c r="F308" i="35"/>
  <c r="C310" i="35" l="1"/>
  <c r="G309" i="35"/>
  <c r="H309" i="35"/>
  <c r="F309" i="35"/>
  <c r="E309" i="35"/>
  <c r="D309" i="35"/>
  <c r="C311" i="35" l="1"/>
  <c r="E310" i="35"/>
  <c r="D310" i="35"/>
  <c r="H310" i="35"/>
  <c r="G310" i="35"/>
  <c r="F310" i="35"/>
  <c r="E311" i="35" l="1"/>
  <c r="G311" i="35"/>
  <c r="C312" i="35"/>
  <c r="H311" i="35"/>
  <c r="F311" i="35"/>
  <c r="D311" i="35"/>
  <c r="G312" i="35" l="1"/>
  <c r="E312" i="35"/>
  <c r="C313" i="35"/>
  <c r="D312" i="35"/>
  <c r="H312" i="35"/>
  <c r="F312" i="35"/>
  <c r="C314" i="35" l="1"/>
  <c r="G313" i="35"/>
  <c r="H313" i="35"/>
  <c r="F313" i="35"/>
  <c r="E313" i="35"/>
  <c r="D313" i="35"/>
  <c r="C315" i="35" l="1"/>
  <c r="E314" i="35"/>
  <c r="F314" i="35"/>
  <c r="D314" i="35"/>
  <c r="H314" i="35"/>
  <c r="G314" i="35"/>
  <c r="E315" i="35" l="1"/>
  <c r="G315" i="35"/>
  <c r="C316" i="35"/>
  <c r="H315" i="35"/>
  <c r="F315" i="35"/>
  <c r="D315" i="35"/>
  <c r="G316" i="35" l="1"/>
  <c r="E316" i="35"/>
  <c r="C317" i="35"/>
  <c r="F316" i="35"/>
  <c r="D316" i="35"/>
  <c r="H316" i="35"/>
  <c r="C318" i="35" l="1"/>
  <c r="G317" i="35"/>
  <c r="H317" i="35"/>
  <c r="F317" i="35"/>
  <c r="E317" i="35"/>
  <c r="D317" i="35"/>
  <c r="C319" i="35" l="1"/>
  <c r="E318" i="35"/>
  <c r="G318" i="35"/>
  <c r="F318" i="35"/>
  <c r="D318" i="35"/>
  <c r="H318" i="35"/>
  <c r="E319" i="35" l="1"/>
  <c r="G319" i="35"/>
  <c r="C320" i="35"/>
  <c r="H319" i="35"/>
  <c r="F319" i="35"/>
  <c r="D319" i="35"/>
  <c r="G320" i="35" l="1"/>
  <c r="E320" i="35"/>
  <c r="C321" i="35"/>
  <c r="H320" i="35"/>
  <c r="F320" i="35"/>
  <c r="D320" i="35"/>
  <c r="C322" i="35" l="1"/>
  <c r="G321" i="35"/>
  <c r="H321" i="35"/>
  <c r="F321" i="35"/>
  <c r="E321" i="35"/>
  <c r="D321" i="35"/>
  <c r="C323" i="35" l="1"/>
  <c r="E322" i="35"/>
  <c r="H322" i="35"/>
  <c r="G322" i="35"/>
  <c r="F322" i="35"/>
  <c r="D322" i="35"/>
  <c r="E323" i="35" l="1"/>
  <c r="G323" i="35"/>
  <c r="C324" i="35"/>
  <c r="H323" i="35"/>
  <c r="F323" i="35"/>
  <c r="D323" i="35"/>
  <c r="G324" i="35" l="1"/>
  <c r="E324" i="35"/>
  <c r="C325" i="35"/>
  <c r="H324" i="35"/>
  <c r="F324" i="35"/>
  <c r="D324" i="35"/>
  <c r="C326" i="35" l="1"/>
  <c r="G325" i="35"/>
  <c r="D325" i="35"/>
  <c r="H325" i="35"/>
  <c r="E325" i="35"/>
  <c r="F325" i="35"/>
  <c r="C327" i="35" l="1"/>
  <c r="E326" i="35"/>
  <c r="H326" i="35"/>
  <c r="G326" i="35"/>
  <c r="F326" i="35"/>
  <c r="D326" i="35"/>
  <c r="E327" i="35" l="1"/>
  <c r="G327" i="35"/>
  <c r="D327" i="35"/>
  <c r="C328" i="35"/>
  <c r="H327" i="35"/>
  <c r="F327" i="35"/>
  <c r="G328" i="35" l="1"/>
  <c r="E328" i="35"/>
  <c r="C329" i="35"/>
  <c r="H328" i="35"/>
  <c r="F328" i="35"/>
  <c r="D328" i="35"/>
  <c r="C330" i="35" l="1"/>
  <c r="G329" i="35"/>
  <c r="E329" i="35"/>
  <c r="D329" i="35"/>
  <c r="H329" i="35"/>
  <c r="F329" i="35"/>
  <c r="C331" i="35" l="1"/>
  <c r="E330" i="35"/>
  <c r="H330" i="35"/>
  <c r="G330" i="35"/>
  <c r="F330" i="35"/>
  <c r="D330" i="35"/>
  <c r="E331" i="35" l="1"/>
  <c r="G331" i="35"/>
  <c r="F331" i="35"/>
  <c r="D331" i="35"/>
  <c r="C332" i="35"/>
  <c r="H331" i="35"/>
  <c r="G332" i="35" l="1"/>
  <c r="E332" i="35"/>
  <c r="C333" i="35"/>
  <c r="H332" i="35"/>
  <c r="F332" i="35"/>
  <c r="D332" i="35"/>
  <c r="C334" i="35" l="1"/>
  <c r="G333" i="35"/>
  <c r="F333" i="35"/>
  <c r="E333" i="35"/>
  <c r="D333" i="35"/>
  <c r="H333" i="35"/>
  <c r="C335" i="35" l="1"/>
  <c r="E334" i="35"/>
  <c r="H334" i="35"/>
  <c r="G334" i="35"/>
  <c r="F334" i="35"/>
  <c r="D334" i="35"/>
  <c r="E335" i="35" l="1"/>
  <c r="G335" i="35"/>
  <c r="H335" i="35"/>
  <c r="F335" i="35"/>
  <c r="D335" i="35"/>
  <c r="C336" i="35"/>
  <c r="G336" i="35" l="1"/>
  <c r="E336" i="35"/>
  <c r="C337" i="35"/>
  <c r="H336" i="35"/>
  <c r="F336" i="35"/>
  <c r="D336" i="35"/>
  <c r="C338" i="35" l="1"/>
  <c r="G337" i="35"/>
  <c r="H337" i="35"/>
  <c r="F337" i="35"/>
  <c r="E337" i="35"/>
  <c r="D337" i="35"/>
  <c r="C339" i="35" l="1"/>
  <c r="E338" i="35"/>
  <c r="H338" i="35"/>
  <c r="G338" i="35"/>
  <c r="F338" i="35"/>
  <c r="D338" i="35"/>
  <c r="E339" i="35" l="1"/>
  <c r="G339" i="35"/>
  <c r="C340" i="35"/>
  <c r="H339" i="35"/>
  <c r="F339" i="35"/>
  <c r="D339" i="35"/>
  <c r="G340" i="35" l="1"/>
  <c r="E340" i="35"/>
  <c r="C341" i="35"/>
  <c r="H340" i="35"/>
  <c r="F340" i="35"/>
  <c r="D340" i="35"/>
  <c r="C342" i="35" l="1"/>
  <c r="G341" i="35"/>
  <c r="H341" i="35"/>
  <c r="F341" i="35"/>
  <c r="E341" i="35"/>
  <c r="D341" i="35"/>
  <c r="C343" i="35" l="1"/>
  <c r="E342" i="35"/>
  <c r="D342" i="35"/>
  <c r="H342" i="35"/>
  <c r="F342" i="35"/>
  <c r="G342" i="35"/>
  <c r="E343" i="35" l="1"/>
  <c r="G343" i="35"/>
  <c r="C344" i="35"/>
  <c r="H343" i="35"/>
  <c r="F343" i="35"/>
  <c r="D343" i="35"/>
  <c r="G344" i="35" l="1"/>
  <c r="E344" i="35"/>
  <c r="C345" i="35"/>
  <c r="D344" i="35"/>
  <c r="H344" i="35"/>
  <c r="F344" i="35"/>
  <c r="C346" i="35" l="1"/>
  <c r="G345" i="35"/>
  <c r="H345" i="35"/>
  <c r="F345" i="35"/>
  <c r="E345" i="35"/>
  <c r="D345" i="35"/>
  <c r="C347" i="35" l="1"/>
  <c r="E346" i="35"/>
  <c r="F346" i="35"/>
  <c r="D346" i="35"/>
  <c r="H346" i="35"/>
  <c r="G346" i="35"/>
  <c r="E347" i="35" l="1"/>
  <c r="G347" i="35"/>
  <c r="C348" i="35"/>
  <c r="H347" i="35"/>
  <c r="F347" i="35"/>
  <c r="D347" i="35"/>
  <c r="G348" i="35" l="1"/>
  <c r="E348" i="35"/>
  <c r="C349" i="35"/>
  <c r="F348" i="35"/>
  <c r="D348" i="35"/>
  <c r="H348" i="35"/>
  <c r="C350" i="35" l="1"/>
  <c r="G349" i="35"/>
  <c r="H349" i="35"/>
  <c r="F349" i="35"/>
  <c r="E349" i="35"/>
  <c r="D349" i="35"/>
  <c r="C351" i="35" l="1"/>
  <c r="E350" i="35"/>
  <c r="G350" i="35"/>
  <c r="F350" i="35"/>
  <c r="D350" i="35"/>
  <c r="H350" i="35"/>
  <c r="E351" i="35" l="1"/>
  <c r="G351" i="35"/>
  <c r="C352" i="35"/>
  <c r="H351" i="35"/>
  <c r="F351" i="35"/>
  <c r="D351" i="35"/>
  <c r="G352" i="35" l="1"/>
  <c r="E352" i="35"/>
  <c r="C353" i="35"/>
  <c r="H352" i="35"/>
  <c r="F352" i="35"/>
  <c r="D352" i="35"/>
  <c r="C354" i="35" l="1"/>
  <c r="G353" i="35"/>
  <c r="H353" i="35"/>
  <c r="F353" i="35"/>
  <c r="E353" i="35"/>
  <c r="D353" i="35"/>
  <c r="C355" i="35" l="1"/>
  <c r="E354" i="35"/>
  <c r="H354" i="35"/>
  <c r="G354" i="35"/>
  <c r="F354" i="35"/>
  <c r="D354" i="35"/>
  <c r="E355" i="35" l="1"/>
  <c r="G355" i="35"/>
  <c r="C356" i="35"/>
  <c r="H355" i="35"/>
  <c r="F355" i="35"/>
  <c r="D355" i="35"/>
  <c r="G356" i="35" l="1"/>
  <c r="E356" i="35"/>
  <c r="C357" i="35"/>
  <c r="H356" i="35"/>
  <c r="F356" i="35"/>
  <c r="D356" i="35"/>
  <c r="C358" i="35" l="1"/>
  <c r="G357" i="35"/>
  <c r="D357" i="35"/>
  <c r="H357" i="35"/>
  <c r="F357" i="35"/>
  <c r="E357" i="35"/>
  <c r="C359" i="35" l="1"/>
  <c r="E358" i="35"/>
  <c r="H358" i="35"/>
  <c r="G358" i="35"/>
  <c r="F358" i="35"/>
  <c r="D358" i="35"/>
  <c r="E359" i="35" l="1"/>
  <c r="G359" i="35"/>
  <c r="D359" i="35"/>
  <c r="C360" i="35"/>
  <c r="H359" i="35"/>
  <c r="F359" i="35"/>
  <c r="G360" i="35" l="1"/>
  <c r="E360" i="35"/>
  <c r="C361" i="35"/>
  <c r="H360" i="35"/>
  <c r="F360" i="35"/>
  <c r="D360" i="35"/>
  <c r="C362" i="35" l="1"/>
  <c r="G361" i="35"/>
  <c r="E361" i="35"/>
  <c r="D361" i="35"/>
  <c r="H361" i="35"/>
  <c r="F361" i="35"/>
  <c r="C363" i="35" l="1"/>
  <c r="E362" i="35"/>
  <c r="H362" i="35"/>
  <c r="G362" i="35"/>
  <c r="F362" i="35"/>
  <c r="D362" i="35"/>
  <c r="E363" i="35" l="1"/>
  <c r="G363" i="35"/>
  <c r="F363" i="35"/>
  <c r="D363" i="35"/>
  <c r="C364" i="35"/>
  <c r="H363" i="35"/>
  <c r="G364" i="35" l="1"/>
  <c r="E364" i="35"/>
  <c r="C365" i="35"/>
  <c r="H364" i="35"/>
  <c r="F364" i="35"/>
  <c r="D364" i="35"/>
  <c r="C366" i="35" l="1"/>
  <c r="G365" i="35"/>
  <c r="F365" i="35"/>
  <c r="E365" i="35"/>
  <c r="D365" i="35"/>
  <c r="H365" i="35"/>
  <c r="C367" i="35" l="1"/>
  <c r="E366" i="35"/>
  <c r="H366" i="35"/>
  <c r="G366" i="35"/>
  <c r="F366" i="35"/>
  <c r="D366" i="35"/>
  <c r="E367" i="35" l="1"/>
  <c r="G367" i="35"/>
  <c r="H367" i="35"/>
  <c r="F367" i="35"/>
  <c r="D367" i="35"/>
  <c r="C368" i="35"/>
  <c r="G368" i="35" l="1"/>
  <c r="E368" i="35"/>
  <c r="C369" i="35"/>
  <c r="H368" i="35"/>
  <c r="F368" i="35"/>
  <c r="D368" i="35"/>
  <c r="C370" i="35" l="1"/>
  <c r="G369" i="35"/>
  <c r="H369" i="35"/>
  <c r="F369" i="35"/>
  <c r="E369" i="35"/>
  <c r="D369" i="35"/>
  <c r="C371" i="35" l="1"/>
  <c r="E370" i="35"/>
  <c r="H370" i="35"/>
  <c r="G370" i="35"/>
  <c r="F370" i="35"/>
  <c r="D370" i="35"/>
  <c r="E371" i="35" l="1"/>
  <c r="G371" i="35"/>
  <c r="C372" i="35"/>
  <c r="H371" i="35"/>
  <c r="F371" i="35"/>
  <c r="D371" i="35"/>
  <c r="G372" i="35" l="1"/>
  <c r="E372" i="35"/>
  <c r="C373" i="35"/>
  <c r="H372" i="35"/>
  <c r="F372" i="35"/>
  <c r="D372" i="35"/>
  <c r="C374" i="35" l="1"/>
  <c r="G373" i="35"/>
  <c r="H373" i="35"/>
  <c r="F373" i="35"/>
  <c r="E373" i="35"/>
  <c r="D373" i="35"/>
  <c r="C375" i="35" l="1"/>
  <c r="E374" i="35"/>
  <c r="D374" i="35"/>
  <c r="H374" i="35"/>
  <c r="G374" i="35"/>
  <c r="F374" i="35"/>
  <c r="E375" i="35" l="1"/>
  <c r="G375" i="35"/>
  <c r="C376" i="35"/>
  <c r="H375" i="35"/>
  <c r="F375" i="35"/>
  <c r="D375" i="35"/>
  <c r="G376" i="35" l="1"/>
  <c r="E376" i="35"/>
  <c r="C377" i="35"/>
  <c r="D376" i="35"/>
  <c r="F376" i="35"/>
  <c r="H376" i="35"/>
  <c r="C378" i="35" l="1"/>
  <c r="G377" i="35"/>
  <c r="H377" i="35"/>
  <c r="F377" i="35"/>
  <c r="E377" i="35"/>
  <c r="D377" i="35"/>
  <c r="C379" i="35" l="1"/>
  <c r="E378" i="35"/>
  <c r="F378" i="35"/>
  <c r="D378" i="35"/>
  <c r="H378" i="35"/>
  <c r="G378" i="35"/>
  <c r="E379" i="35" l="1"/>
  <c r="G379" i="35"/>
  <c r="C380" i="35"/>
  <c r="H379" i="35"/>
  <c r="F379" i="35"/>
  <c r="D379" i="35"/>
  <c r="G380" i="35" l="1"/>
  <c r="E380" i="35"/>
  <c r="C381" i="35"/>
  <c r="F380" i="35"/>
  <c r="D380" i="35"/>
  <c r="H380" i="35"/>
  <c r="C382" i="35" l="1"/>
  <c r="G381" i="35"/>
  <c r="H381" i="35"/>
  <c r="F381" i="35"/>
  <c r="E381" i="35"/>
  <c r="D381" i="35"/>
  <c r="C383" i="35" l="1"/>
  <c r="E382" i="35"/>
  <c r="G382" i="35"/>
  <c r="F382" i="35"/>
  <c r="D382" i="35"/>
  <c r="H382" i="35"/>
  <c r="E383" i="35" l="1"/>
  <c r="G383" i="35"/>
  <c r="C384" i="35"/>
  <c r="H383" i="35"/>
  <c r="F383" i="35"/>
  <c r="D383" i="35"/>
  <c r="G384" i="35" l="1"/>
  <c r="E384" i="35"/>
  <c r="H384" i="35"/>
  <c r="F384" i="35"/>
  <c r="D384" i="35"/>
  <c r="N39" i="27" l="1"/>
  <c r="N38" i="27"/>
  <c r="N37" i="27"/>
  <c r="N35" i="27"/>
  <c r="N34" i="27"/>
  <c r="N33" i="27"/>
  <c r="N32" i="27"/>
  <c r="N31" i="27"/>
  <c r="N30" i="27"/>
  <c r="N29" i="27"/>
  <c r="N28" i="27"/>
  <c r="N27" i="27"/>
  <c r="N26" i="27"/>
  <c r="N25" i="27"/>
  <c r="N24" i="27"/>
  <c r="N23" i="27"/>
  <c r="N22" i="27"/>
  <c r="N21" i="27"/>
  <c r="M17" i="27"/>
  <c r="L17" i="27"/>
  <c r="K17" i="27"/>
  <c r="J17" i="27"/>
  <c r="I17" i="27"/>
  <c r="H17" i="27"/>
  <c r="G17" i="27"/>
  <c r="F17" i="27"/>
  <c r="E17" i="27"/>
  <c r="D17" i="27"/>
  <c r="C17" i="27"/>
  <c r="B17" i="27"/>
  <c r="N16" i="27"/>
  <c r="N15" i="27"/>
  <c r="N14" i="27"/>
  <c r="K6" i="27"/>
  <c r="B41" i="13"/>
  <c r="O40" i="13"/>
  <c r="O39" i="13"/>
  <c r="O38" i="13"/>
  <c r="O36" i="13"/>
  <c r="O35" i="13"/>
  <c r="O34" i="13"/>
  <c r="O33" i="13"/>
  <c r="O32" i="13"/>
  <c r="O31" i="13"/>
  <c r="O30" i="13"/>
  <c r="O29" i="13"/>
  <c r="O28" i="13"/>
  <c r="O27" i="13"/>
  <c r="O26" i="13"/>
  <c r="O25" i="13"/>
  <c r="O24" i="13"/>
  <c r="O23" i="13"/>
  <c r="O22" i="13"/>
  <c r="N18" i="13"/>
  <c r="M18" i="13"/>
  <c r="L18" i="13"/>
  <c r="K18" i="13"/>
  <c r="J18" i="13"/>
  <c r="I18" i="13"/>
  <c r="H18" i="13"/>
  <c r="G18" i="13"/>
  <c r="F18" i="13"/>
  <c r="N17" i="27" l="1"/>
  <c r="D37" i="13" l="1"/>
  <c r="C41" i="13" l="1"/>
  <c r="B18" i="13" s="1"/>
  <c r="D41" i="13"/>
  <c r="E37" i="13"/>
  <c r="F37" i="13" l="1"/>
  <c r="E41" i="13"/>
  <c r="B19" i="13"/>
  <c r="B43" i="13" s="1"/>
  <c r="C12" i="13" s="1"/>
  <c r="B45" i="13"/>
  <c r="C18" i="13" l="1"/>
  <c r="F41" i="13"/>
  <c r="G37" i="13"/>
  <c r="G41" i="13" l="1"/>
  <c r="H37" i="13"/>
  <c r="C45" i="13"/>
  <c r="F45" i="13"/>
  <c r="C19" i="13"/>
  <c r="C43" i="13" s="1"/>
  <c r="D12" i="13" s="1"/>
  <c r="D18" i="13" l="1"/>
  <c r="D19" i="13" s="1"/>
  <c r="D43" i="13" s="1"/>
  <c r="E12" i="13" s="1"/>
  <c r="H41" i="13"/>
  <c r="I37" i="13"/>
  <c r="E18" i="13"/>
  <c r="E45" i="13" s="1"/>
  <c r="G45" i="13"/>
  <c r="H45" i="13" l="1"/>
  <c r="E19" i="13"/>
  <c r="E43" i="13" s="1"/>
  <c r="F12" i="13" s="1"/>
  <c r="F19" i="13" s="1"/>
  <c r="F43" i="13" s="1"/>
  <c r="G12" i="13" s="1"/>
  <c r="G19" i="13" s="1"/>
  <c r="G43" i="13" s="1"/>
  <c r="H12" i="13" s="1"/>
  <c r="H19" i="13" s="1"/>
  <c r="H43" i="13" s="1"/>
  <c r="I12" i="13" s="1"/>
  <c r="I19" i="13" s="1"/>
  <c r="I41" i="13"/>
  <c r="I45" i="13" s="1"/>
  <c r="J37" i="13"/>
  <c r="D45" i="13"/>
  <c r="I43" i="13" l="1"/>
  <c r="J12" i="13" s="1"/>
  <c r="J19" i="13" s="1"/>
  <c r="J41" i="13"/>
  <c r="J45" i="13" s="1"/>
  <c r="K37" i="13"/>
  <c r="K41" i="13" l="1"/>
  <c r="L37" i="13"/>
  <c r="J43" i="13"/>
  <c r="K12" i="13" s="1"/>
  <c r="K19" i="13" s="1"/>
  <c r="K43" i="13" l="1"/>
  <c r="L12" i="13" s="1"/>
  <c r="L19" i="13" s="1"/>
  <c r="L41" i="13"/>
  <c r="L45" i="13" s="1"/>
  <c r="M37" i="13"/>
  <c r="K45" i="13"/>
  <c r="M41" i="13" l="1"/>
  <c r="N37" i="13"/>
  <c r="L43" i="13"/>
  <c r="M12" i="13" s="1"/>
  <c r="M19" i="13" s="1"/>
  <c r="M43" i="13" l="1"/>
  <c r="N12" i="13" s="1"/>
  <c r="N19" i="13" s="1"/>
  <c r="B36" i="27"/>
  <c r="N41" i="13"/>
  <c r="O37" i="13"/>
  <c r="M45" i="13"/>
  <c r="O45" i="13"/>
  <c r="N45" i="13" l="1"/>
  <c r="O41" i="13"/>
  <c r="C36" i="27"/>
  <c r="B40" i="27"/>
  <c r="N43" i="13"/>
  <c r="B12" i="27" s="1"/>
  <c r="B18" i="27" s="1"/>
  <c r="B42" i="27" l="1"/>
  <c r="C12" i="27" s="1"/>
  <c r="C18" i="27" s="1"/>
  <c r="B44" i="27"/>
  <c r="D36" i="27"/>
  <c r="C40" i="27"/>
  <c r="C44" i="27" s="1"/>
  <c r="E36" i="27" l="1"/>
  <c r="D40" i="27"/>
  <c r="D44" i="27" s="1"/>
  <c r="C42" i="27"/>
  <c r="D12" i="27" s="1"/>
  <c r="D18" i="27" s="1"/>
  <c r="D42" i="27" l="1"/>
  <c r="E12" i="27" s="1"/>
  <c r="E18" i="27" s="1"/>
  <c r="E40" i="27"/>
  <c r="F36" i="27"/>
  <c r="G36" i="27" l="1"/>
  <c r="F40" i="27"/>
  <c r="F44" i="27" s="1"/>
  <c r="E44" i="27"/>
  <c r="E42" i="27"/>
  <c r="F12" i="27" s="1"/>
  <c r="F18" i="27" s="1"/>
  <c r="F42" i="27" l="1"/>
  <c r="G12" i="27" s="1"/>
  <c r="G18" i="27" s="1"/>
  <c r="G40" i="27"/>
  <c r="H36" i="27"/>
  <c r="I36" i="27" l="1"/>
  <c r="H40" i="27"/>
  <c r="H44" i="27" s="1"/>
  <c r="G44" i="27"/>
  <c r="G42" i="27"/>
  <c r="H12" i="27" s="1"/>
  <c r="H18" i="27" s="1"/>
  <c r="H42" i="27" s="1"/>
  <c r="I12" i="27" s="1"/>
  <c r="I18" i="27" s="1"/>
  <c r="J36" i="27" l="1"/>
  <c r="I40" i="27"/>
  <c r="I44" i="27" l="1"/>
  <c r="J40" i="27"/>
  <c r="J44" i="27" s="1"/>
  <c r="K36" i="27"/>
  <c r="I42" i="27"/>
  <c r="J12" i="27" s="1"/>
  <c r="J18" i="27" s="1"/>
  <c r="J42" i="27" s="1"/>
  <c r="K12" i="27" s="1"/>
  <c r="K18" i="27" s="1"/>
  <c r="K40" i="27" l="1"/>
  <c r="K44" i="27" s="1"/>
  <c r="L36" i="27"/>
  <c r="L40" i="27" l="1"/>
  <c r="L44" i="27" s="1"/>
  <c r="M36" i="27"/>
  <c r="K42" i="27"/>
  <c r="L12" i="27" s="1"/>
  <c r="L18" i="27" s="1"/>
  <c r="L42" i="27" l="1"/>
  <c r="M12" i="27" s="1"/>
  <c r="M18" i="27" s="1"/>
  <c r="M40" i="27"/>
  <c r="N36" i="27"/>
  <c r="M42" i="27" l="1"/>
  <c r="M44" i="27"/>
  <c r="N40" i="27"/>
  <c r="N4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Maria</author>
  </authors>
  <commentList>
    <comment ref="G1" authorId="0" shapeId="0" xr:uid="{A7F8F449-491E-4C4D-891E-8D381A07370A}">
      <text>
        <r>
          <rPr>
            <b/>
            <u/>
            <sz val="8"/>
            <color indexed="81"/>
            <rFont val="Tahoma"/>
            <family val="2"/>
          </rPr>
          <t xml:space="preserve">Limited Use Policy
</t>
        </r>
        <r>
          <rPr>
            <sz val="8"/>
            <color indexed="81"/>
            <rFont val="Tahoma"/>
            <family val="2"/>
          </rPr>
          <t xml:space="preserve">The spreadsheet is for your personal use only. You may customize it to suit your needs, but it may not be sold, distributed, or placed on a public server (i.e. the internet), without the written consent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 ref="H1" authorId="0" shapeId="0" xr:uid="{CDB99085-96A7-4BD2-8F47-996C03EDEBFC}">
      <text>
        <r>
          <rPr>
            <b/>
            <sz val="8"/>
            <color indexed="81"/>
            <rFont val="Tahoma"/>
            <family val="2"/>
          </rPr>
          <t>Revision History:</t>
        </r>
        <r>
          <rPr>
            <sz val="8"/>
            <color indexed="81"/>
            <rFont val="Tahoma"/>
            <family val="2"/>
          </rPr>
          <t xml:space="preserve">
1.3 Accounts for rounding
1.2 Modified format
1.1 Added interest-only option.
1.0 Original version.</t>
        </r>
      </text>
    </comment>
    <comment ref="C8" authorId="1" shapeId="0" xr:uid="{BFC47ED6-7902-41E7-81EF-2A35CAE8EBD8}">
      <text>
        <r>
          <rPr>
            <b/>
            <sz val="8"/>
            <color indexed="81"/>
            <rFont val="Tahoma"/>
            <family val="2"/>
          </rPr>
          <t>Amortization Period</t>
        </r>
        <r>
          <rPr>
            <sz val="8"/>
            <color indexed="81"/>
            <rFont val="Tahoma"/>
            <family val="2"/>
          </rPr>
          <t xml:space="preserve">
This represents the </t>
        </r>
        <r>
          <rPr>
            <b/>
            <sz val="8"/>
            <color indexed="81"/>
            <rFont val="Tahoma"/>
            <family val="2"/>
          </rPr>
          <t>term</t>
        </r>
        <r>
          <rPr>
            <sz val="8"/>
            <color indexed="81"/>
            <rFont val="Tahoma"/>
            <family val="2"/>
          </rPr>
          <t xml:space="preserve"> or period of the loan. If the loan is a 3-year loan, then your monthly payment schedule is based upon a simple 3-year loan calculation. The idea is to make a </t>
        </r>
        <r>
          <rPr>
            <b/>
            <sz val="8"/>
            <color indexed="81"/>
            <rFont val="Tahoma"/>
            <family val="2"/>
          </rPr>
          <t>balloon payment</t>
        </r>
        <r>
          <rPr>
            <sz val="8"/>
            <color indexed="81"/>
            <rFont val="Tahoma"/>
            <family val="2"/>
          </rPr>
          <t xml:space="preserve"> before the end of the loan period in order to reduce the amount of total interest that you need to pay, while allowing you to have low monthly payments initially. This requires discipline and planning to ensure that you will have the necessary cash to pay the balloon amount.</t>
        </r>
      </text>
    </comment>
    <comment ref="C9" authorId="1" shapeId="0" xr:uid="{65FF30E8-FC0C-4FF0-B4A2-B1C58753D5C2}">
      <text>
        <r>
          <rPr>
            <b/>
            <sz val="8"/>
            <color indexed="81"/>
            <rFont val="Tahoma"/>
            <family val="2"/>
          </rPr>
          <t># of Regular Payments:</t>
        </r>
        <r>
          <rPr>
            <sz val="8"/>
            <color indexed="81"/>
            <rFont val="Tahoma"/>
            <family val="2"/>
          </rPr>
          <t xml:space="preserve">
The number of months in which you make regular monthly payments. If you enter "12", then this means you will make regular monthly payments for 12 months and at the end of the 13th month, your final balloon payment is due.
</t>
        </r>
        <r>
          <rPr>
            <b/>
            <sz val="8"/>
            <color indexed="81"/>
            <rFont val="Tahoma"/>
            <family val="2"/>
          </rPr>
          <t>Example:</t>
        </r>
        <r>
          <rPr>
            <sz val="8"/>
            <color indexed="81"/>
            <rFont val="Tahoma"/>
            <family val="2"/>
          </rPr>
          <t xml:space="preserve"> If you plan to make a balloon payment at the end of the first year, enter "11" months in this field, so that the balloon payment occurs on the 12th month.</t>
        </r>
      </text>
    </comment>
    <comment ref="C10" authorId="0" shapeId="0" xr:uid="{F82A65EC-75BF-4919-909C-CAD2EF837C10}">
      <text>
        <r>
          <rPr>
            <b/>
            <sz val="8"/>
            <color indexed="81"/>
            <rFont val="Tahoma"/>
            <family val="2"/>
          </rPr>
          <t>Begin Date:</t>
        </r>
        <r>
          <rPr>
            <sz val="8"/>
            <color indexed="81"/>
            <rFont val="Tahoma"/>
            <family val="2"/>
          </rPr>
          <t xml:space="preserve">
The first payment will be made 1 month after the Begin Date.</t>
        </r>
      </text>
    </comment>
    <comment ref="C14" authorId="0" shapeId="0" xr:uid="{7CD11556-F696-4BCF-9AEA-2DAB210CADF4}">
      <text>
        <r>
          <rPr>
            <b/>
            <sz val="8"/>
            <color indexed="81"/>
            <rFont val="Tahoma"/>
            <family val="2"/>
          </rPr>
          <t>Monthly Payment:</t>
        </r>
        <r>
          <rPr>
            <sz val="8"/>
            <color indexed="81"/>
            <rFont val="Tahoma"/>
            <family val="2"/>
          </rPr>
          <t xml:space="preserve">
This is your regular payment amount, rounded to the nearest cent.</t>
        </r>
      </text>
    </comment>
    <comment ref="C15" authorId="0" shapeId="0" xr:uid="{F1DEF0EE-9E6A-4A35-87C5-CC098A5B8941}">
      <text>
        <r>
          <rPr>
            <b/>
            <sz val="8"/>
            <color indexed="81"/>
            <rFont val="Tahoma"/>
            <family val="2"/>
          </rPr>
          <t>Balloon Payment:</t>
        </r>
        <r>
          <rPr>
            <sz val="8"/>
            <color indexed="81"/>
            <rFont val="Tahoma"/>
            <family val="2"/>
          </rPr>
          <t xml:space="preserve">
This value is an estimate based upon some built-in Excel functions. It does NOT take rounding of the regular payment into account.</t>
        </r>
      </text>
    </comment>
    <comment ref="C16" authorId="0" shapeId="0" xr:uid="{EBFDC83B-56FB-4A86-973E-47711EA90B47}">
      <text>
        <r>
          <rPr>
            <b/>
            <sz val="8"/>
            <color indexed="81"/>
            <rFont val="Tahoma"/>
            <family val="2"/>
          </rPr>
          <t>Balloon Payment w/Rounding:</t>
        </r>
        <r>
          <rPr>
            <sz val="8"/>
            <color indexed="81"/>
            <rFont val="Tahoma"/>
            <family val="2"/>
          </rPr>
          <t xml:space="preserve">
This value is based upon the Amortization Schedule, which takes into account the fact that the regular payment and the interest are rounded to the nearest cent.</t>
        </r>
      </text>
    </comment>
    <comment ref="F22" authorId="0" shapeId="0" xr:uid="{0F379248-B6AA-4DCC-9975-D5571B730622}">
      <text>
        <r>
          <rPr>
            <b/>
            <sz val="8"/>
            <color indexed="81"/>
            <rFont val="Tahoma"/>
            <family val="2"/>
          </rPr>
          <t>Interest</t>
        </r>
        <r>
          <rPr>
            <sz val="8"/>
            <color indexed="81"/>
            <rFont val="Tahoma"/>
            <family val="2"/>
          </rPr>
          <t xml:space="preserve">
This value is rounded to the nearest cent.</t>
        </r>
      </text>
    </comment>
  </commentList>
</comments>
</file>

<file path=xl/sharedStrings.xml><?xml version="1.0" encoding="utf-8"?>
<sst xmlns="http://schemas.openxmlformats.org/spreadsheetml/2006/main" count="271" uniqueCount="155">
  <si>
    <t>Date</t>
  </si>
  <si>
    <t>Month 1</t>
  </si>
  <si>
    <t>Month 2</t>
  </si>
  <si>
    <t>Month 3</t>
  </si>
  <si>
    <t>Month 4</t>
  </si>
  <si>
    <t>Month 5</t>
  </si>
  <si>
    <t>Month 7</t>
  </si>
  <si>
    <t>Month 8</t>
  </si>
  <si>
    <t>Month 9</t>
  </si>
  <si>
    <t>Month 11</t>
  </si>
  <si>
    <t>Month 12</t>
  </si>
  <si>
    <t>TOTAL</t>
  </si>
  <si>
    <t>Estimated</t>
  </si>
  <si>
    <t>BEGINNING CASH ON HAND</t>
  </si>
  <si>
    <t>CASH RECEIPTS:</t>
  </si>
  <si>
    <t>TOTAL CASH AVAILABLE</t>
  </si>
  <si>
    <t>CASH PAID OUT:</t>
  </si>
  <si>
    <t xml:space="preserve">   Gross Wages</t>
  </si>
  <si>
    <t xml:space="preserve">   Outside Services</t>
  </si>
  <si>
    <t xml:space="preserve"> </t>
  </si>
  <si>
    <t xml:space="preserve">   Advertising</t>
  </si>
  <si>
    <t xml:space="preserve">   Car, Delivery, Travel</t>
  </si>
  <si>
    <t xml:space="preserve">   Accounting &amp; Legal</t>
  </si>
  <si>
    <t xml:space="preserve">   Rent</t>
  </si>
  <si>
    <t xml:space="preserve">   Telephone &amp; Utilities</t>
  </si>
  <si>
    <t xml:space="preserve">   Insurance</t>
  </si>
  <si>
    <t xml:space="preserve">   Other start up costs</t>
  </si>
  <si>
    <t>TOTAL CASH PAID OUT</t>
  </si>
  <si>
    <t>Ending CASH POSITION</t>
  </si>
  <si>
    <t>Your "ending cash position" carries over to be your "beginning cash on hand" for the following month.</t>
  </si>
  <si>
    <t>Month 13</t>
  </si>
  <si>
    <t>Month 14</t>
  </si>
  <si>
    <t>Month 15</t>
  </si>
  <si>
    <t>Month 16</t>
  </si>
  <si>
    <t>Month 17</t>
  </si>
  <si>
    <t>Month 18</t>
  </si>
  <si>
    <t>Month 19</t>
  </si>
  <si>
    <t>Month 20</t>
  </si>
  <si>
    <t>Month 21</t>
  </si>
  <si>
    <t>Month 22</t>
  </si>
  <si>
    <t>Month 23</t>
  </si>
  <si>
    <t>Month 24</t>
  </si>
  <si>
    <t>Business Name</t>
  </si>
  <si>
    <t>Balloon Payment Loan Calculator</t>
  </si>
  <si>
    <t>© 2005 Vertex42 LLC</t>
  </si>
  <si>
    <t>v. 1.3</t>
  </si>
  <si>
    <t>Download from Vertex42.com</t>
  </si>
  <si>
    <t>Inputs</t>
  </si>
  <si>
    <t>Assumptions</t>
  </si>
  <si>
    <t>* Interest compounds monthly</t>
  </si>
  <si>
    <t>Loan Amount</t>
  </si>
  <si>
    <t>* Payments made at end of month</t>
  </si>
  <si>
    <t>Annual Interest Rate</t>
  </si>
  <si>
    <t>* Balloon amount paid a month after the</t>
  </si>
  <si>
    <t>Amortization Period</t>
  </si>
  <si>
    <t>months</t>
  </si>
  <si>
    <t>last regular monthly payment</t>
  </si>
  <si>
    <t># of Regular Payments</t>
  </si>
  <si>
    <t>Begin Date</t>
  </si>
  <si>
    <t>Summary</t>
  </si>
  <si>
    <t>Monthly Payment</t>
  </si>
  <si>
    <t>Balloon Payment</t>
  </si>
  <si>
    <t>Balloon Payment w/Rounding</t>
  </si>
  <si>
    <t>Total Payments</t>
  </si>
  <si>
    <t>Total Interest Paid</t>
  </si>
  <si>
    <t>Amortization Schedule</t>
  </si>
  <si>
    <t>Month</t>
  </si>
  <si>
    <t>Payment</t>
  </si>
  <si>
    <t>Interest</t>
  </si>
  <si>
    <t>Principal</t>
  </si>
  <si>
    <t>Balance</t>
  </si>
  <si>
    <t>-</t>
  </si>
  <si>
    <t>Budget</t>
  </si>
  <si>
    <t>Other</t>
  </si>
  <si>
    <t>Property Insurance</t>
  </si>
  <si>
    <t>Loan Term (months)</t>
  </si>
  <si>
    <t>Type of Loan</t>
  </si>
  <si>
    <t>Amount Requested</t>
  </si>
  <si>
    <t xml:space="preserve"> Month 6</t>
  </si>
  <si>
    <t xml:space="preserve">Month 10 </t>
  </si>
  <si>
    <t xml:space="preserve">   Cash Sales</t>
  </si>
  <si>
    <t xml:space="preserve">   Acct. Receivable Collection</t>
  </si>
  <si>
    <t xml:space="preserve">   Loan Amount (Ogden)</t>
  </si>
  <si>
    <t xml:space="preserve">Other Cash </t>
  </si>
  <si>
    <t>Total Cash Receipts</t>
  </si>
  <si>
    <t xml:space="preserve">   Meals &amp; Entertainment</t>
  </si>
  <si>
    <t xml:space="preserve">   Auto Payment</t>
  </si>
  <si>
    <t xml:space="preserve">   Internet/Web </t>
  </si>
  <si>
    <t xml:space="preserve">   Credit Card Payments</t>
  </si>
  <si>
    <t xml:space="preserve">   Ogden Loan Payment</t>
  </si>
  <si>
    <t xml:space="preserve">   Major Purchases </t>
  </si>
  <si>
    <t xml:space="preserve">   Owner's wages</t>
  </si>
  <si>
    <t xml:space="preserve">**DISCLAIMER: Interest Rate, Total Amount of Loan, Check Amount, and Ogden Loan Payments are estimates. 
These are subject to change upon closing. For more information please speak to the Business Information Center. </t>
  </si>
  <si>
    <t xml:space="preserve">Check Amount </t>
  </si>
  <si>
    <t xml:space="preserve">   Purchases (Inventory)</t>
  </si>
  <si>
    <t xml:space="preserve">   Payroll Expenses (taxes, etc.)</t>
  </si>
  <si>
    <t xml:space="preserve">   Supplies (office &amp; operations)</t>
  </si>
  <si>
    <t>Monthly Profit/Loss</t>
  </si>
  <si>
    <t>Interest Rate (%)</t>
  </si>
  <si>
    <t>Rent</t>
  </si>
  <si>
    <t>Inventory</t>
  </si>
  <si>
    <t xml:space="preserve"> Explain each cost and what it includes or how you came up with the number: any details that the loan committee may want to know. </t>
  </si>
  <si>
    <t xml:space="preserve">   Loan Amount (UMLF)</t>
  </si>
  <si>
    <t xml:space="preserve">   Ogden City Loan Payment</t>
  </si>
  <si>
    <t>Use this as an option reference point for what to put into the following cash flow projections sheet tab</t>
  </si>
  <si>
    <t>One-Time Expenses</t>
  </si>
  <si>
    <t>Monthly Expenses</t>
  </si>
  <si>
    <t>Security Deposit</t>
  </si>
  <si>
    <t>Monthly Rent</t>
  </si>
  <si>
    <t>First Months Rent</t>
  </si>
  <si>
    <t xml:space="preserve">First Months Utilities (including phone and internet) </t>
  </si>
  <si>
    <t>Utilities</t>
  </si>
  <si>
    <t>Improvement Costs</t>
  </si>
  <si>
    <t>Employees</t>
  </si>
  <si>
    <t>Renovation costs</t>
  </si>
  <si>
    <t>Payroll</t>
  </si>
  <si>
    <t>Equipment costs</t>
  </si>
  <si>
    <t>Payroll Taxes</t>
  </si>
  <si>
    <t>Health Insurance</t>
  </si>
  <si>
    <t>Hard costs</t>
  </si>
  <si>
    <t>Professional Services</t>
  </si>
  <si>
    <t>Soft Costs</t>
  </si>
  <si>
    <t>Accounting</t>
  </si>
  <si>
    <t>Miscellaneous</t>
  </si>
  <si>
    <t>Legal</t>
  </si>
  <si>
    <t>Licenses and Permits</t>
  </si>
  <si>
    <t>Consultants</t>
  </si>
  <si>
    <t>Legal Fees</t>
  </si>
  <si>
    <t>Signage</t>
  </si>
  <si>
    <t>Supplies</t>
  </si>
  <si>
    <t>Technology</t>
  </si>
  <si>
    <t>Office Supplies</t>
  </si>
  <si>
    <t>Software</t>
  </si>
  <si>
    <t>Operating Supplies</t>
  </si>
  <si>
    <t>Marketing</t>
  </si>
  <si>
    <t>Total Funds Required</t>
  </si>
  <si>
    <t>Digital Advertising</t>
  </si>
  <si>
    <t>Promotional Materials</t>
  </si>
  <si>
    <t>Liability Insurance</t>
  </si>
  <si>
    <t>Repairs and maintenance</t>
  </si>
  <si>
    <t>Total Start-up Costs</t>
  </si>
  <si>
    <t>Organizational dues</t>
  </si>
  <si>
    <t xml:space="preserve">Loan Amount to be Disbursed  (From (2) Cash Flow Projection Input Tab - Please fill out amount requested for this cell to populate) </t>
  </si>
  <si>
    <t>Total Monthly Expenses</t>
  </si>
  <si>
    <t>Check Amount (After fees for origination &amp; filing)</t>
  </si>
  <si>
    <t>Total Amount of  Loan (Principle+ Interest)</t>
  </si>
  <si>
    <t>Pre Startup</t>
  </si>
  <si>
    <t>(SBLP) Job Creation or Job Retention Loan</t>
  </si>
  <si>
    <t>(MCLP) Low Income Microenterprise Stablization</t>
  </si>
  <si>
    <t>Ending CASH POSITION:</t>
  </si>
  <si>
    <t>TOTAL CASH PAID OUT:</t>
  </si>
  <si>
    <r>
      <rPr>
        <b/>
        <sz val="12"/>
        <color rgb="FFC00000"/>
        <rFont val="Arial"/>
        <family val="2"/>
      </rPr>
      <t>YEAR 1</t>
    </r>
    <r>
      <rPr>
        <b/>
        <sz val="12"/>
        <rFont val="Arial"/>
        <family val="2"/>
      </rPr>
      <t xml:space="preserve"> MONTHLY CASH FLOW PROJECTIONS</t>
    </r>
  </si>
  <si>
    <r>
      <rPr>
        <b/>
        <sz val="12"/>
        <color rgb="FFC00000"/>
        <rFont val="Arial"/>
        <family val="2"/>
      </rPr>
      <t>YEAR 2</t>
    </r>
    <r>
      <rPr>
        <b/>
        <sz val="12"/>
        <rFont val="Arial"/>
        <family val="2"/>
      </rPr>
      <t xml:space="preserve"> MONTHLY CASH FLOW PROJECTIONS</t>
    </r>
  </si>
  <si>
    <t>Cash Sales</t>
  </si>
  <si>
    <t>Acct. Receivable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</si>
</sst>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quot;$&quot;#,##0.00"/>
    <numFmt numFmtId="167" formatCode="_(&quot;$&quot;\ #,##0_);_(&quot;$&quot;\ \(#,##0\);_(&quot;$&quot;\ &quot;-&quot;??_);_(@_)"/>
    <numFmt numFmtId="168" formatCode="&quot;$&quot;#,##0"/>
    <numFmt numFmtId="169" formatCode="_(&quot;$&quot;\ #,##0.00_);_(&quot;$&quot;\ \(#,##0.00\);_(&quot;$&quot;\ &quot;-&quot;??_);_(@_)"/>
    <numFmt numFmtId="174" formatCode="_(&quot;$&quot;* #,##0.000_);_(&quot;$&quot;* \(#,##0.000\);_(&quot;$&quot;* &quot;-&quot;??_);_(@_)"/>
  </numFmts>
  <fonts count="35" x14ac:knownFonts="1">
    <font>
      <sz val="11"/>
      <color theme="1"/>
      <name val="Calibri"/>
      <family val="2"/>
      <scheme val="minor"/>
    </font>
    <font>
      <b/>
      <sz val="11"/>
      <color theme="1"/>
      <name val="Calibri"/>
      <family val="2"/>
      <scheme val="minor"/>
    </font>
    <font>
      <u/>
      <sz val="11"/>
      <color theme="10"/>
      <name val="Calibri"/>
      <family val="2"/>
      <scheme val="minor"/>
    </font>
    <font>
      <b/>
      <sz val="14"/>
      <name val="Arial"/>
      <family val="2"/>
    </font>
    <font>
      <sz val="10"/>
      <name val="Arial"/>
      <family val="2"/>
    </font>
    <font>
      <b/>
      <sz val="12"/>
      <name val="Arial"/>
      <family val="2"/>
    </font>
    <font>
      <b/>
      <sz val="10"/>
      <name val="Arial"/>
      <family val="2"/>
    </font>
    <font>
      <sz val="8"/>
      <name val="Arial"/>
      <family val="2"/>
    </font>
    <font>
      <b/>
      <sz val="14"/>
      <color theme="1"/>
      <name val="Calibri"/>
      <family val="2"/>
      <scheme val="minor"/>
    </font>
    <font>
      <sz val="10"/>
      <name val="Tahoma"/>
      <family val="2"/>
    </font>
    <font>
      <u/>
      <sz val="10"/>
      <color indexed="12"/>
      <name val="Verdana"/>
      <family val="2"/>
    </font>
    <font>
      <b/>
      <sz val="12"/>
      <name val="Tahoma"/>
      <family val="2"/>
    </font>
    <font>
      <b/>
      <sz val="10"/>
      <name val="Tahoma"/>
      <family val="2"/>
    </font>
    <font>
      <sz val="8"/>
      <name val="Tahoma"/>
      <family val="2"/>
    </font>
    <font>
      <u/>
      <sz val="8"/>
      <color indexed="12"/>
      <name val="Verdana"/>
      <family val="2"/>
    </font>
    <font>
      <b/>
      <sz val="14"/>
      <color indexed="9"/>
      <name val="Tahoma"/>
      <family val="2"/>
    </font>
    <font>
      <sz val="8"/>
      <color indexed="9"/>
      <name val="Tahoma"/>
      <family val="2"/>
    </font>
    <font>
      <u/>
      <sz val="8"/>
      <color indexed="9"/>
      <name val="Tahoma"/>
      <family val="2"/>
    </font>
    <font>
      <b/>
      <u/>
      <sz val="8"/>
      <color indexed="81"/>
      <name val="Tahoma"/>
      <family val="2"/>
    </font>
    <font>
      <sz val="8"/>
      <color indexed="81"/>
      <name val="Tahoma"/>
      <family val="2"/>
    </font>
    <font>
      <b/>
      <sz val="8"/>
      <color indexed="81"/>
      <name val="Tahoma"/>
      <family val="2"/>
    </font>
    <font>
      <sz val="8"/>
      <color rgb="FF000000"/>
      <name val="Tahoma"/>
      <family val="2"/>
    </font>
    <font>
      <sz val="10"/>
      <color theme="1"/>
      <name val="Calibri"/>
      <family val="2"/>
      <scheme val="minor"/>
    </font>
    <font>
      <b/>
      <sz val="11"/>
      <name val="Arial"/>
      <family val="2"/>
    </font>
    <font>
      <sz val="11"/>
      <color theme="0"/>
      <name val="Calibri"/>
      <family val="2"/>
      <scheme val="minor"/>
    </font>
    <font>
      <i/>
      <sz val="8"/>
      <name val="Arial"/>
      <family val="2"/>
    </font>
    <font>
      <b/>
      <sz val="10"/>
      <color theme="0"/>
      <name val="Arial"/>
      <family val="2"/>
    </font>
    <font>
      <b/>
      <sz val="12"/>
      <color rgb="FF00B0F0"/>
      <name val="Arial"/>
      <family val="2"/>
    </font>
    <font>
      <b/>
      <sz val="11"/>
      <name val="Calibri"/>
      <family val="2"/>
      <scheme val="minor"/>
    </font>
    <font>
      <u/>
      <sz val="10"/>
      <color indexed="12"/>
      <name val="Arial"/>
      <family val="2"/>
    </font>
    <font>
      <b/>
      <u/>
      <sz val="11"/>
      <name val="Arial"/>
      <family val="2"/>
    </font>
    <font>
      <b/>
      <sz val="14"/>
      <color theme="1"/>
      <name val="Arial"/>
      <family val="2"/>
    </font>
    <font>
      <u/>
      <sz val="11"/>
      <name val="Calibri"/>
      <family val="2"/>
      <scheme val="minor"/>
    </font>
    <font>
      <sz val="9"/>
      <name val="Arial"/>
      <family val="2"/>
    </font>
    <font>
      <b/>
      <sz val="12"/>
      <color rgb="FFC00000"/>
      <name val="Arial"/>
      <family val="2"/>
    </font>
  </fonts>
  <fills count="23">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55"/>
        <bgColor indexed="64"/>
      </patternFill>
    </fill>
    <fill>
      <patternFill patternType="solid">
        <fgColor indexed="51"/>
        <bgColor indexed="64"/>
      </patternFill>
    </fill>
    <fill>
      <patternFill patternType="solid">
        <fgColor indexed="47"/>
        <bgColor indexed="64"/>
      </patternFill>
    </fill>
    <fill>
      <patternFill patternType="solid">
        <fgColor indexed="60"/>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CCCC"/>
        <bgColor indexed="64"/>
      </patternFill>
    </fill>
    <fill>
      <patternFill patternType="solid">
        <fgColor theme="5"/>
        <bgColor indexed="64"/>
      </patternFill>
    </fill>
    <fill>
      <patternFill patternType="solid">
        <fgColor rgb="FF002060"/>
        <bgColor indexed="64"/>
      </patternFill>
    </fill>
    <fill>
      <patternFill patternType="solid">
        <fgColor theme="8" tint="-0.499984740745262"/>
        <bgColor indexed="64"/>
      </patternFill>
    </fill>
    <fill>
      <patternFill patternType="solid">
        <fgColor theme="2" tint="-0.499984740745262"/>
        <bgColor indexed="64"/>
      </patternFill>
    </fill>
    <fill>
      <patternFill patternType="solid">
        <fgColor theme="9" tint="-0.499984740745262"/>
        <bgColor indexed="64"/>
      </patternFill>
    </fill>
    <fill>
      <patternFill patternType="solid">
        <fgColor rgb="FFC0000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53"/>
      </bottom>
      <diagonal/>
    </border>
    <border>
      <left/>
      <right/>
      <top/>
      <bottom style="thin">
        <color indexed="52"/>
      </bottom>
      <diagonal/>
    </border>
    <border>
      <left/>
      <right/>
      <top/>
      <bottom style="medium">
        <color indexed="52"/>
      </bottom>
      <diagonal/>
    </border>
    <border>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thin">
        <color indexed="52"/>
      </left>
      <right style="thin">
        <color indexed="52"/>
      </right>
      <top style="thin">
        <color indexed="52"/>
      </top>
      <bottom style="thin">
        <color indexed="52"/>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8">
    <xf numFmtId="0" fontId="0" fillId="0" borderId="0"/>
    <xf numFmtId="0" fontId="2" fillId="0" borderId="0" applyNumberFormat="0" applyFill="0" applyBorder="0" applyAlignment="0" applyProtection="0"/>
    <xf numFmtId="0" fontId="9" fillId="0" borderId="0"/>
    <xf numFmtId="44" fontId="4" fillId="0" borderId="0" applyFont="0" applyFill="0" applyBorder="0" applyAlignment="0" applyProtection="0"/>
    <xf numFmtId="0" fontId="10"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0" fontId="29" fillId="0" borderId="0" applyNumberFormat="0" applyFill="0" applyBorder="0" applyAlignment="0" applyProtection="0">
      <alignment vertical="top"/>
      <protection locked="0"/>
    </xf>
  </cellStyleXfs>
  <cellXfs count="204">
    <xf numFmtId="0" fontId="0" fillId="0" borderId="0" xfId="0"/>
    <xf numFmtId="0" fontId="0" fillId="0" borderId="0" xfId="0" applyProtection="1">
      <protection locked="0"/>
    </xf>
    <xf numFmtId="0" fontId="0" fillId="0" borderId="9" xfId="0" applyBorder="1" applyProtection="1">
      <protection locked="0"/>
    </xf>
    <xf numFmtId="0" fontId="5" fillId="0" borderId="0" xfId="0" applyFont="1" applyAlignment="1">
      <alignment horizontal="right"/>
    </xf>
    <xf numFmtId="0" fontId="0" fillId="0" borderId="0" xfId="0" applyProtection="1"/>
    <xf numFmtId="0" fontId="0" fillId="0" borderId="0" xfId="0" applyBorder="1" applyProtection="1"/>
    <xf numFmtId="0" fontId="0" fillId="0" borderId="0" xfId="0" applyFill="1" applyBorder="1" applyProtection="1"/>
    <xf numFmtId="0" fontId="14" fillId="0" borderId="0" xfId="4" applyFont="1" applyAlignment="1" applyProtection="1">
      <alignment horizontal="left"/>
    </xf>
    <xf numFmtId="0" fontId="17" fillId="9" borderId="0" xfId="4" applyFont="1" applyFill="1" applyAlignment="1" applyProtection="1">
      <alignment horizontal="right"/>
    </xf>
    <xf numFmtId="0" fontId="9" fillId="0" borderId="0" xfId="2"/>
    <xf numFmtId="0" fontId="0" fillId="0" borderId="0" xfId="0" applyAlignment="1">
      <alignment horizontal="left"/>
    </xf>
    <xf numFmtId="0" fontId="5" fillId="0" borderId="0" xfId="0" applyFont="1" applyFill="1" applyBorder="1"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174" fontId="4" fillId="0" borderId="0" xfId="0" applyNumberFormat="1" applyFont="1" applyProtection="1">
      <protection locked="0"/>
    </xf>
    <xf numFmtId="8" fontId="0" fillId="0" borderId="0" xfId="0" applyNumberFormat="1" applyProtection="1">
      <protection locked="0"/>
    </xf>
    <xf numFmtId="0" fontId="4" fillId="0" borderId="9" xfId="0" applyFont="1" applyBorder="1" applyProtection="1">
      <protection locked="0"/>
    </xf>
    <xf numFmtId="0" fontId="0" fillId="0" borderId="0" xfId="0" applyBorder="1" applyProtection="1">
      <protection locked="0"/>
    </xf>
    <xf numFmtId="0" fontId="4" fillId="0" borderId="0" xfId="0" applyFont="1" applyBorder="1" applyProtection="1">
      <protection locked="0"/>
    </xf>
    <xf numFmtId="0" fontId="0" fillId="0" borderId="0" xfId="0" applyAlignment="1" applyProtection="1">
      <protection locked="0"/>
    </xf>
    <xf numFmtId="0" fontId="5" fillId="0" borderId="5" xfId="0" applyFont="1" applyBorder="1" applyAlignment="1">
      <alignment horizontal="left"/>
    </xf>
    <xf numFmtId="0" fontId="0" fillId="0" borderId="5" xfId="0" applyBorder="1" applyAlignment="1">
      <alignment horizontal="left"/>
    </xf>
    <xf numFmtId="8" fontId="0" fillId="0" borderId="10" xfId="3" applyNumberFormat="1" applyFont="1" applyBorder="1" applyAlignment="1" applyProtection="1">
      <alignment horizontal="center"/>
      <protection locked="0"/>
    </xf>
    <xf numFmtId="8" fontId="0" fillId="0" borderId="10" xfId="3" applyNumberFormat="1" applyFont="1" applyBorder="1" applyAlignment="1" applyProtection="1">
      <alignment horizontal="center"/>
    </xf>
    <xf numFmtId="8" fontId="0" fillId="0" borderId="13" xfId="3" applyNumberFormat="1" applyFont="1" applyBorder="1" applyAlignment="1" applyProtection="1">
      <alignment horizontal="center"/>
      <protection locked="0"/>
    </xf>
    <xf numFmtId="8" fontId="4" fillId="0" borderId="10" xfId="3" applyNumberFormat="1" applyFont="1" applyBorder="1" applyAlignment="1" applyProtection="1">
      <alignment horizontal="center"/>
      <protection locked="0"/>
    </xf>
    <xf numFmtId="8" fontId="4" fillId="0" borderId="11" xfId="3" applyNumberFormat="1" applyFont="1" applyBorder="1" applyAlignment="1">
      <alignment horizontal="center"/>
    </xf>
    <xf numFmtId="8" fontId="4" fillId="0" borderId="26" xfId="3" applyNumberFormat="1" applyFont="1" applyBorder="1" applyAlignment="1">
      <alignment horizontal="center"/>
    </xf>
    <xf numFmtId="8" fontId="0" fillId="0" borderId="26" xfId="3" applyNumberFormat="1" applyFont="1" applyBorder="1" applyAlignment="1">
      <alignment horizontal="center"/>
    </xf>
    <xf numFmtId="8" fontId="4" fillId="0" borderId="10" xfId="3" applyNumberFormat="1" applyFont="1" applyBorder="1" applyAlignment="1" applyProtection="1">
      <alignment horizontal="center"/>
    </xf>
    <xf numFmtId="0" fontId="24" fillId="0" borderId="0" xfId="0" applyFont="1" applyProtection="1">
      <protection locked="0"/>
    </xf>
    <xf numFmtId="0" fontId="6" fillId="0" borderId="0" xfId="0" applyFont="1" applyBorder="1" applyAlignment="1" applyProtection="1">
      <alignment wrapText="1"/>
      <protection locked="0"/>
    </xf>
    <xf numFmtId="0" fontId="26" fillId="0" borderId="0" xfId="0" applyFont="1" applyFill="1" applyBorder="1" applyAlignment="1" applyProtection="1">
      <alignment wrapText="1"/>
    </xf>
    <xf numFmtId="0" fontId="27" fillId="0" borderId="0" xfId="0" applyFont="1" applyAlignment="1" applyProtection="1">
      <alignment horizontal="center"/>
    </xf>
    <xf numFmtId="8" fontId="0" fillId="0" borderId="10" xfId="0" applyNumberFormat="1" applyBorder="1" applyAlignment="1" applyProtection="1">
      <alignment horizontal="center"/>
    </xf>
    <xf numFmtId="8" fontId="0" fillId="0" borderId="0" xfId="0" applyNumberFormat="1" applyAlignment="1" applyProtection="1">
      <alignment horizontal="center"/>
    </xf>
    <xf numFmtId="8" fontId="0" fillId="2" borderId="11" xfId="0" applyNumberFormat="1" applyFill="1" applyBorder="1" applyAlignment="1" applyProtection="1">
      <alignment horizontal="center"/>
    </xf>
    <xf numFmtId="8" fontId="0" fillId="13" borderId="10" xfId="3" applyNumberFormat="1" applyFont="1" applyFill="1" applyBorder="1" applyAlignment="1" applyProtection="1">
      <alignment horizontal="center"/>
    </xf>
    <xf numFmtId="0" fontId="1" fillId="0" borderId="0" xfId="0" applyFont="1" applyAlignment="1" applyProtection="1">
      <alignment horizontal="right"/>
      <protection locked="0"/>
    </xf>
    <xf numFmtId="8" fontId="0" fillId="0" borderId="0" xfId="3" applyNumberFormat="1" applyFont="1" applyBorder="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protection locked="0"/>
    </xf>
    <xf numFmtId="2" fontId="0" fillId="0" borderId="0" xfId="0" applyNumberFormat="1" applyBorder="1" applyAlignment="1" applyProtection="1">
      <alignment horizontal="center"/>
    </xf>
    <xf numFmtId="8" fontId="0" fillId="0" borderId="0" xfId="3" applyNumberFormat="1" applyFont="1" applyBorder="1" applyAlignment="1" applyProtection="1">
      <alignment horizontal="center"/>
    </xf>
    <xf numFmtId="44" fontId="0" fillId="0" borderId="0" xfId="3" applyFont="1" applyBorder="1" applyAlignment="1" applyProtection="1">
      <alignment horizontal="center"/>
    </xf>
    <xf numFmtId="164" fontId="0" fillId="0" borderId="0" xfId="0" applyNumberFormat="1" applyBorder="1" applyAlignment="1" applyProtection="1">
      <alignment horizontal="center"/>
    </xf>
    <xf numFmtId="0" fontId="6" fillId="0" borderId="0" xfId="0" applyFont="1" applyBorder="1" applyAlignment="1" applyProtection="1">
      <alignment horizontal="center"/>
      <protection locked="0"/>
    </xf>
    <xf numFmtId="0" fontId="30" fillId="0" borderId="0" xfId="6" applyFont="1" applyAlignment="1">
      <alignment horizontal="left"/>
    </xf>
    <xf numFmtId="0" fontId="4" fillId="0" borderId="0" xfId="6" applyAlignment="1">
      <alignment horizontal="left"/>
    </xf>
    <xf numFmtId="0" fontId="6" fillId="12" borderId="3" xfId="6" applyFont="1" applyFill="1" applyBorder="1" applyAlignment="1">
      <alignment horizontal="left"/>
    </xf>
    <xf numFmtId="0" fontId="6" fillId="12" borderId="15" xfId="6" applyFont="1" applyFill="1" applyBorder="1" applyAlignment="1">
      <alignment horizontal="left"/>
    </xf>
    <xf numFmtId="0" fontId="6" fillId="0" borderId="0" xfId="6" applyFont="1" applyAlignment="1">
      <alignment horizontal="left"/>
    </xf>
    <xf numFmtId="44" fontId="3" fillId="20" borderId="22" xfId="3" applyFont="1" applyFill="1" applyBorder="1" applyAlignment="1">
      <alignment horizontal="center" vertical="center"/>
    </xf>
    <xf numFmtId="44" fontId="3" fillId="20" borderId="25" xfId="3" applyFont="1" applyFill="1" applyBorder="1" applyAlignment="1">
      <alignment horizontal="center" vertical="center"/>
    </xf>
    <xf numFmtId="44" fontId="31" fillId="17" borderId="15" xfId="3" applyFont="1" applyFill="1" applyBorder="1"/>
    <xf numFmtId="44" fontId="4" fillId="14" borderId="31" xfId="3" applyFont="1" applyFill="1" applyBorder="1"/>
    <xf numFmtId="44" fontId="26" fillId="19" borderId="24" xfId="3" applyFont="1" applyFill="1" applyBorder="1"/>
    <xf numFmtId="44" fontId="26" fillId="19" borderId="1" xfId="3" applyFont="1" applyFill="1" applyBorder="1"/>
    <xf numFmtId="0" fontId="6" fillId="15" borderId="3" xfId="0" applyFont="1" applyFill="1" applyBorder="1" applyAlignment="1">
      <alignment horizontal="center"/>
    </xf>
    <xf numFmtId="0" fontId="6" fillId="15" borderId="21" xfId="0" applyFont="1" applyFill="1" applyBorder="1" applyAlignment="1">
      <alignment horizontal="center"/>
    </xf>
    <xf numFmtId="0" fontId="6" fillId="15" borderId="15" xfId="0" applyFont="1" applyFill="1" applyBorder="1" applyAlignment="1">
      <alignment horizontal="center"/>
    </xf>
    <xf numFmtId="0" fontId="6" fillId="0" borderId="3" xfId="0" applyFont="1" applyBorder="1" applyAlignment="1">
      <alignment horizontal="center"/>
    </xf>
    <xf numFmtId="0" fontId="6" fillId="0" borderId="21" xfId="0" applyFont="1" applyBorder="1" applyAlignment="1">
      <alignment horizontal="center"/>
    </xf>
    <xf numFmtId="0" fontId="6" fillId="0" borderId="15" xfId="0" applyFont="1" applyBorder="1" applyAlignment="1">
      <alignment horizontal="center"/>
    </xf>
    <xf numFmtId="0" fontId="23" fillId="12" borderId="8" xfId="0" applyFont="1" applyFill="1" applyBorder="1"/>
    <xf numFmtId="0" fontId="23" fillId="12" borderId="12" xfId="0" applyFont="1" applyFill="1" applyBorder="1"/>
    <xf numFmtId="0" fontId="0" fillId="13" borderId="28" xfId="0" applyFill="1" applyBorder="1"/>
    <xf numFmtId="0" fontId="4" fillId="13" borderId="28" xfId="0" applyFont="1" applyFill="1" applyBorder="1"/>
    <xf numFmtId="0" fontId="0" fillId="0" borderId="8" xfId="0" applyBorder="1"/>
    <xf numFmtId="44" fontId="0" fillId="0" borderId="26" xfId="3" applyFont="1" applyBorder="1"/>
    <xf numFmtId="0" fontId="4" fillId="0" borderId="16" xfId="0" applyFont="1" applyBorder="1"/>
    <xf numFmtId="44" fontId="0" fillId="0" borderId="32" xfId="3" applyFont="1" applyBorder="1"/>
    <xf numFmtId="0" fontId="26" fillId="18" borderId="3" xfId="0" applyFont="1" applyFill="1" applyBorder="1"/>
    <xf numFmtId="0" fontId="31" fillId="17" borderId="3" xfId="0" applyFont="1" applyFill="1" applyBorder="1"/>
    <xf numFmtId="0" fontId="4" fillId="0" borderId="8" xfId="0" applyFont="1" applyBorder="1"/>
    <xf numFmtId="0" fontId="6" fillId="20" borderId="6" xfId="0" applyFont="1" applyFill="1" applyBorder="1" applyAlignment="1">
      <alignment horizontal="center" vertical="center" wrapText="1"/>
    </xf>
    <xf numFmtId="0" fontId="6" fillId="20" borderId="16" xfId="0" applyFont="1" applyFill="1" applyBorder="1" applyAlignment="1">
      <alignment horizontal="center" vertical="center" wrapText="1"/>
    </xf>
    <xf numFmtId="0" fontId="15" fillId="9" borderId="0" xfId="0" applyFont="1" applyFill="1" applyAlignment="1">
      <alignment vertical="center"/>
    </xf>
    <xf numFmtId="0" fontId="9" fillId="9" borderId="0" xfId="0" applyFont="1" applyFill="1"/>
    <xf numFmtId="0" fontId="16" fillId="9" borderId="0" xfId="0" applyFont="1" applyFill="1" applyAlignment="1">
      <alignment horizontal="right"/>
    </xf>
    <xf numFmtId="0" fontId="9" fillId="0" borderId="0" xfId="0" applyFont="1"/>
    <xf numFmtId="0" fontId="12" fillId="8" borderId="20" xfId="0" applyFont="1" applyFill="1" applyBorder="1" applyAlignment="1">
      <alignment horizontal="left" vertical="center" indent="1"/>
    </xf>
    <xf numFmtId="0" fontId="9" fillId="8" borderId="19" xfId="0" applyFont="1" applyFill="1" applyBorder="1"/>
    <xf numFmtId="0" fontId="9" fillId="0" borderId="0" xfId="0" applyFont="1" applyAlignment="1">
      <alignment horizontal="right" indent="1"/>
    </xf>
    <xf numFmtId="168" fontId="9" fillId="10" borderId="34" xfId="3" applyNumberFormat="1" applyFont="1" applyFill="1" applyBorder="1" applyAlignment="1" applyProtection="1">
      <alignment horizontal="right" indent="1"/>
      <protection locked="0"/>
    </xf>
    <xf numFmtId="10" fontId="9" fillId="10" borderId="34" xfId="5" applyNumberFormat="1" applyFont="1" applyFill="1" applyBorder="1" applyAlignment="1" applyProtection="1">
      <alignment horizontal="right" indent="1"/>
      <protection locked="0"/>
    </xf>
    <xf numFmtId="0" fontId="9" fillId="10" borderId="34" xfId="0" applyFont="1" applyFill="1" applyBorder="1" applyAlignment="1" applyProtection="1">
      <alignment horizontal="right" indent="1"/>
      <protection locked="0"/>
    </xf>
    <xf numFmtId="14" fontId="0" fillId="10" borderId="34" xfId="0" applyNumberFormat="1" applyFill="1" applyBorder="1" applyAlignment="1" applyProtection="1">
      <alignment horizontal="right" indent="1"/>
      <protection locked="0"/>
    </xf>
    <xf numFmtId="0" fontId="12" fillId="8" borderId="20" xfId="0" applyFont="1" applyFill="1" applyBorder="1" applyAlignment="1">
      <alignment horizontal="center" wrapText="1"/>
    </xf>
    <xf numFmtId="8" fontId="9" fillId="8" borderId="0" xfId="0" applyNumberFormat="1" applyFont="1" applyFill="1"/>
    <xf numFmtId="44" fontId="9" fillId="8" borderId="0" xfId="0" applyNumberFormat="1" applyFont="1" applyFill="1"/>
    <xf numFmtId="44" fontId="12" fillId="8" borderId="0" xfId="0" applyNumberFormat="1" applyFont="1" applyFill="1"/>
    <xf numFmtId="8" fontId="9" fillId="0" borderId="0" xfId="0" applyNumberFormat="1" applyFont="1"/>
    <xf numFmtId="44" fontId="9" fillId="0" borderId="0" xfId="0" applyNumberFormat="1" applyFont="1"/>
    <xf numFmtId="169" fontId="13" fillId="0" borderId="0" xfId="0" applyNumberFormat="1" applyFont="1"/>
    <xf numFmtId="0" fontId="11" fillId="0" borderId="0" xfId="0" applyFont="1" applyAlignment="1">
      <alignment horizontal="center"/>
    </xf>
    <xf numFmtId="0" fontId="12" fillId="7" borderId="18" xfId="0" applyFont="1" applyFill="1" applyBorder="1" applyAlignment="1">
      <alignment horizontal="center" vertical="center" wrapText="1"/>
    </xf>
    <xf numFmtId="0" fontId="12" fillId="7" borderId="18" xfId="0" applyFont="1" applyFill="1" applyBorder="1" applyAlignment="1">
      <alignment horizontal="right" vertical="center"/>
    </xf>
    <xf numFmtId="0" fontId="12" fillId="7" borderId="18" xfId="0" applyFont="1" applyFill="1" applyBorder="1" applyAlignment="1">
      <alignment horizontal="right" vertical="center" wrapText="1"/>
    </xf>
    <xf numFmtId="0" fontId="13" fillId="8" borderId="0" xfId="0" applyFont="1" applyFill="1" applyAlignment="1">
      <alignment horizontal="center"/>
    </xf>
    <xf numFmtId="14" fontId="13" fillId="8" borderId="0" xfId="0" applyNumberFormat="1" applyFont="1" applyFill="1" applyAlignment="1">
      <alignment horizontal="center"/>
    </xf>
    <xf numFmtId="167" fontId="13" fillId="8" borderId="0" xfId="0" quotePrefix="1" applyNumberFormat="1" applyFont="1" applyFill="1" applyAlignment="1">
      <alignment horizontal="center"/>
    </xf>
    <xf numFmtId="167" fontId="9" fillId="8" borderId="0" xfId="0" quotePrefix="1" applyNumberFormat="1" applyFont="1" applyFill="1" applyAlignment="1">
      <alignment horizontal="center"/>
    </xf>
    <xf numFmtId="44" fontId="13" fillId="8" borderId="0" xfId="0" applyNumberFormat="1" applyFont="1" applyFill="1"/>
    <xf numFmtId="167" fontId="9" fillId="0" borderId="0" xfId="2" applyNumberFormat="1"/>
    <xf numFmtId="0" fontId="13" fillId="0" borderId="0" xfId="0" applyFont="1" applyAlignment="1">
      <alignment horizontal="center"/>
    </xf>
    <xf numFmtId="14" fontId="13" fillId="0" borderId="0" xfId="0" applyNumberFormat="1" applyFont="1" applyAlignment="1">
      <alignment horizontal="center"/>
    </xf>
    <xf numFmtId="4" fontId="13" fillId="0" borderId="0" xfId="0" applyNumberFormat="1" applyFont="1" applyAlignment="1">
      <alignment horizontal="right"/>
    </xf>
    <xf numFmtId="0" fontId="9" fillId="6" borderId="0" xfId="0" applyFont="1" applyFill="1"/>
    <xf numFmtId="164" fontId="1" fillId="0" borderId="14" xfId="0" applyNumberFormat="1" applyFont="1" applyBorder="1" applyAlignment="1" applyProtection="1">
      <alignment horizontal="center"/>
    </xf>
    <xf numFmtId="164" fontId="1" fillId="0" borderId="30" xfId="0" applyNumberFormat="1" applyFont="1" applyBorder="1" applyAlignment="1" applyProtection="1">
      <alignment horizontal="center"/>
    </xf>
    <xf numFmtId="0" fontId="27" fillId="3" borderId="2" xfId="0" applyFont="1" applyFill="1" applyBorder="1" applyAlignment="1" applyProtection="1">
      <alignment horizontal="center"/>
    </xf>
    <xf numFmtId="0" fontId="27" fillId="3" borderId="4" xfId="0" applyFont="1" applyFill="1" applyBorder="1" applyAlignment="1" applyProtection="1">
      <alignment horizontal="center"/>
    </xf>
    <xf numFmtId="0" fontId="27" fillId="3" borderId="23" xfId="0" applyFont="1" applyFill="1" applyBorder="1" applyAlignment="1" applyProtection="1">
      <alignment horizontal="center"/>
    </xf>
    <xf numFmtId="0" fontId="23" fillId="4" borderId="3" xfId="0" applyFont="1" applyFill="1" applyBorder="1" applyAlignment="1" applyProtection="1">
      <alignment horizontal="center" wrapText="1"/>
      <protection locked="0"/>
    </xf>
    <xf numFmtId="0" fontId="23" fillId="4" borderId="21" xfId="0" applyFont="1" applyFill="1" applyBorder="1" applyAlignment="1" applyProtection="1">
      <alignment horizontal="center" wrapText="1"/>
      <protection locked="0"/>
    </xf>
    <xf numFmtId="0" fontId="23" fillId="4" borderId="15" xfId="0" applyFont="1" applyFill="1" applyBorder="1" applyAlignment="1" applyProtection="1">
      <alignment horizontal="center" wrapText="1"/>
      <protection locked="0"/>
    </xf>
    <xf numFmtId="0" fontId="27" fillId="3" borderId="4" xfId="0" applyFont="1" applyFill="1" applyBorder="1" applyAlignment="1" applyProtection="1"/>
    <xf numFmtId="0" fontId="27" fillId="3" borderId="23" xfId="0" applyFont="1" applyFill="1" applyBorder="1" applyAlignment="1" applyProtection="1"/>
    <xf numFmtId="0" fontId="0" fillId="0" borderId="0" xfId="0" applyBorder="1" applyAlignment="1" applyProtection="1">
      <alignment vertical="center" wrapText="1"/>
      <protection locked="0"/>
    </xf>
    <xf numFmtId="0" fontId="22" fillId="3" borderId="3" xfId="0" applyFont="1" applyFill="1" applyBorder="1" applyAlignment="1">
      <alignment vertical="center"/>
    </xf>
    <xf numFmtId="0" fontId="4" fillId="3" borderId="15" xfId="0" applyFont="1" applyFill="1" applyBorder="1" applyAlignment="1" applyProtection="1">
      <alignment vertical="center" wrapText="1"/>
      <protection locked="0"/>
    </xf>
    <xf numFmtId="164" fontId="0" fillId="0" borderId="0" xfId="3" applyNumberFormat="1" applyFont="1" applyFill="1" applyBorder="1" applyAlignment="1" applyProtection="1">
      <alignment vertical="center"/>
    </xf>
    <xf numFmtId="0" fontId="32" fillId="0" borderId="0" xfId="1" applyFont="1" applyFill="1" applyBorder="1" applyAlignment="1" applyProtection="1">
      <alignment vertical="center" wrapText="1"/>
    </xf>
    <xf numFmtId="0" fontId="6" fillId="0" borderId="0" xfId="0" applyFont="1" applyFill="1" applyBorder="1" applyAlignment="1" applyProtection="1"/>
    <xf numFmtId="0" fontId="6" fillId="11" borderId="7" xfId="0" applyFont="1" applyFill="1" applyBorder="1" applyAlignment="1" applyProtection="1">
      <alignment horizontal="right"/>
      <protection locked="0"/>
    </xf>
    <xf numFmtId="0" fontId="6" fillId="11" borderId="11" xfId="0" applyFont="1" applyFill="1" applyBorder="1" applyAlignment="1" applyProtection="1">
      <alignment horizontal="right"/>
      <protection locked="0"/>
    </xf>
    <xf numFmtId="0" fontId="0" fillId="0" borderId="25" xfId="0" applyBorder="1" applyAlignment="1" applyProtection="1">
      <alignment horizontal="center" vertical="center"/>
    </xf>
    <xf numFmtId="164" fontId="0" fillId="3" borderId="22" xfId="3" applyNumberFormat="1" applyFont="1" applyFill="1" applyBorder="1" applyAlignment="1" applyProtection="1">
      <alignment vertical="center"/>
    </xf>
    <xf numFmtId="0" fontId="28" fillId="11" borderId="17" xfId="1" applyFont="1" applyFill="1" applyBorder="1" applyAlignment="1" applyProtection="1">
      <alignment horizontal="right" vertical="center" wrapText="1"/>
    </xf>
    <xf numFmtId="0" fontId="4" fillId="3" borderId="21" xfId="0" applyFont="1" applyFill="1" applyBorder="1" applyAlignment="1" applyProtection="1">
      <alignment vertical="center" wrapText="1"/>
      <protection locked="0"/>
    </xf>
    <xf numFmtId="0" fontId="2" fillId="0" borderId="0" xfId="1" applyBorder="1" applyAlignment="1" applyProtection="1">
      <alignment horizontal="center" vertical="center" wrapText="1"/>
    </xf>
    <xf numFmtId="10" fontId="6" fillId="0" borderId="0" xfId="0" applyNumberFormat="1" applyFont="1" applyBorder="1" applyAlignment="1" applyProtection="1">
      <alignment horizontal="center"/>
    </xf>
    <xf numFmtId="0" fontId="6" fillId="0" borderId="0" xfId="0" applyFont="1" applyBorder="1" applyAlignment="1" applyProtection="1">
      <alignment horizontal="center"/>
    </xf>
    <xf numFmtId="10" fontId="6" fillId="0" borderId="1" xfId="0" applyNumberFormat="1" applyFont="1" applyBorder="1" applyAlignment="1" applyProtection="1">
      <alignment horizontal="center"/>
    </xf>
    <xf numFmtId="0" fontId="6" fillId="11" borderId="8" xfId="0" applyFont="1" applyFill="1" applyBorder="1" applyAlignment="1" applyProtection="1">
      <alignment horizontal="right"/>
      <protection locked="0"/>
    </xf>
    <xf numFmtId="0" fontId="27" fillId="3" borderId="2" xfId="0" applyFont="1" applyFill="1" applyBorder="1" applyAlignment="1" applyProtection="1">
      <protection locked="0"/>
    </xf>
    <xf numFmtId="0" fontId="0" fillId="0" borderId="25" xfId="0" applyBorder="1" applyAlignment="1" applyProtection="1">
      <alignment horizontal="center" vertical="center"/>
      <protection locked="0"/>
    </xf>
    <xf numFmtId="164" fontId="0" fillId="3" borderId="22" xfId="3" applyNumberFormat="1" applyFont="1" applyFill="1" applyBorder="1" applyAlignment="1" applyProtection="1">
      <alignment vertical="center"/>
      <protection locked="0"/>
    </xf>
    <xf numFmtId="10" fontId="6" fillId="0" borderId="1" xfId="0" applyNumberFormat="1" applyFont="1" applyBorder="1" applyAlignment="1" applyProtection="1">
      <alignment horizontal="center"/>
      <protection locked="0"/>
    </xf>
    <xf numFmtId="0" fontId="24" fillId="0" borderId="0" xfId="0" applyFont="1" applyProtection="1"/>
    <xf numFmtId="0" fontId="1" fillId="4" borderId="6" xfId="0" applyFont="1" applyFill="1" applyBorder="1" applyAlignment="1" applyProtection="1">
      <alignment horizontal="center" wrapText="1"/>
    </xf>
    <xf numFmtId="0" fontId="1" fillId="4" borderId="25" xfId="0" applyFont="1" applyFill="1" applyBorder="1" applyAlignment="1" applyProtection="1">
      <alignment horizontal="center" wrapText="1"/>
    </xf>
    <xf numFmtId="0" fontId="1" fillId="4" borderId="8" xfId="0" applyFont="1" applyFill="1" applyBorder="1" applyAlignment="1" applyProtection="1">
      <alignment horizontal="center" wrapText="1"/>
    </xf>
    <xf numFmtId="0" fontId="1" fillId="4" borderId="12" xfId="0" applyFont="1" applyFill="1" applyBorder="1" applyAlignment="1" applyProtection="1">
      <alignment horizontal="center" wrapText="1"/>
    </xf>
    <xf numFmtId="0" fontId="4" fillId="3" borderId="15" xfId="0" applyFont="1" applyFill="1" applyBorder="1" applyAlignment="1" applyProtection="1">
      <alignment vertical="center" wrapText="1"/>
    </xf>
    <xf numFmtId="0" fontId="5" fillId="0" borderId="0" xfId="0" applyFont="1" applyBorder="1" applyAlignment="1" applyProtection="1">
      <alignment horizontal="center"/>
    </xf>
    <xf numFmtId="0" fontId="0" fillId="13" borderId="9" xfId="0" applyFill="1" applyBorder="1" applyProtection="1"/>
    <xf numFmtId="0" fontId="0" fillId="0" borderId="35" xfId="0" applyBorder="1" applyProtection="1"/>
    <xf numFmtId="8" fontId="0" fillId="2" borderId="36" xfId="0" applyNumberFormat="1" applyFill="1" applyBorder="1" applyAlignment="1" applyProtection="1">
      <alignment horizontal="center"/>
    </xf>
    <xf numFmtId="8" fontId="0" fillId="0" borderId="0" xfId="0" applyNumberFormat="1" applyBorder="1" applyAlignment="1" applyProtection="1">
      <alignment horizontal="center"/>
    </xf>
    <xf numFmtId="8" fontId="0" fillId="5" borderId="36" xfId="3" applyNumberFormat="1" applyFont="1" applyFill="1" applyBorder="1" applyAlignment="1" applyProtection="1">
      <alignment horizontal="center"/>
    </xf>
    <xf numFmtId="8" fontId="4" fillId="5" borderId="36" xfId="3" applyNumberFormat="1" applyFont="1" applyFill="1" applyBorder="1" applyAlignment="1" applyProtection="1">
      <alignment horizontal="center"/>
    </xf>
    <xf numFmtId="0" fontId="0" fillId="0" borderId="3" xfId="0" applyBorder="1" applyProtection="1"/>
    <xf numFmtId="8" fontId="0" fillId="0" borderId="11" xfId="0" applyNumberFormat="1" applyFill="1" applyBorder="1" applyAlignment="1" applyProtection="1">
      <alignment horizontal="center"/>
      <protection locked="0"/>
    </xf>
    <xf numFmtId="8" fontId="0" fillId="0" borderId="12" xfId="0" applyNumberFormat="1" applyFill="1" applyBorder="1" applyAlignment="1" applyProtection="1">
      <alignment horizontal="center"/>
      <protection locked="0"/>
    </xf>
    <xf numFmtId="8" fontId="0" fillId="0" borderId="11" xfId="0" applyNumberFormat="1" applyFill="1" applyBorder="1" applyAlignment="1" applyProtection="1">
      <alignment horizontal="center"/>
    </xf>
    <xf numFmtId="0" fontId="1" fillId="0" borderId="9" xfId="0" applyFont="1" applyBorder="1" applyProtection="1">
      <protection locked="0"/>
    </xf>
    <xf numFmtId="8" fontId="7" fillId="0" borderId="11" xfId="0" applyNumberFormat="1" applyFont="1" applyBorder="1" applyAlignment="1" applyProtection="1">
      <alignment horizontal="center"/>
      <protection locked="0"/>
    </xf>
    <xf numFmtId="8" fontId="7" fillId="0" borderId="11" xfId="0" applyNumberFormat="1" applyFont="1" applyBorder="1" applyAlignment="1" applyProtection="1">
      <alignment horizontal="center"/>
    </xf>
    <xf numFmtId="8" fontId="7" fillId="0" borderId="12" xfId="0" applyNumberFormat="1" applyFont="1" applyBorder="1" applyAlignment="1" applyProtection="1">
      <alignment horizontal="center"/>
    </xf>
    <xf numFmtId="0" fontId="8" fillId="0" borderId="29" xfId="0" applyFont="1" applyBorder="1" applyAlignment="1" applyProtection="1">
      <alignment horizontal="right"/>
      <protection locked="0"/>
    </xf>
    <xf numFmtId="8" fontId="0" fillId="0" borderId="36" xfId="0" applyNumberFormat="1" applyBorder="1" applyAlignment="1" applyProtection="1">
      <alignment horizontal="center"/>
    </xf>
    <xf numFmtId="8" fontId="0" fillId="2" borderId="1" xfId="0" applyNumberFormat="1" applyFill="1" applyBorder="1" applyAlignment="1" applyProtection="1">
      <alignment horizontal="center"/>
    </xf>
    <xf numFmtId="0" fontId="0" fillId="0" borderId="37" xfId="0" applyBorder="1" applyProtection="1">
      <protection locked="0"/>
    </xf>
    <xf numFmtId="0" fontId="6" fillId="0" borderId="8" xfId="0" applyFont="1" applyFill="1" applyBorder="1" applyProtection="1">
      <protection locked="0"/>
    </xf>
    <xf numFmtId="0" fontId="1" fillId="0" borderId="8" xfId="0" applyFont="1" applyBorder="1" applyAlignment="1" applyProtection="1">
      <alignment horizontal="center"/>
      <protection locked="0"/>
    </xf>
    <xf numFmtId="0" fontId="6" fillId="0" borderId="0" xfId="0" applyFont="1" applyBorder="1" applyProtection="1">
      <protection locked="0"/>
    </xf>
    <xf numFmtId="0" fontId="1" fillId="0" borderId="8" xfId="0" applyFont="1" applyBorder="1" applyAlignment="1" applyProtection="1">
      <alignment horizontal="right"/>
      <protection locked="0"/>
    </xf>
    <xf numFmtId="0" fontId="8" fillId="0" borderId="0" xfId="0" applyFont="1" applyBorder="1" applyAlignment="1" applyProtection="1">
      <alignment horizontal="right"/>
      <protection locked="0"/>
    </xf>
    <xf numFmtId="0" fontId="25" fillId="0" borderId="0" xfId="0" applyFont="1" applyBorder="1" applyProtection="1">
      <protection locked="0"/>
    </xf>
    <xf numFmtId="8" fontId="0" fillId="21" borderId="3" xfId="3" applyNumberFormat="1" applyFont="1" applyFill="1" applyBorder="1" applyAlignment="1" applyProtection="1">
      <alignment horizontal="center"/>
    </xf>
    <xf numFmtId="8" fontId="0" fillId="21" borderId="21" xfId="3" applyNumberFormat="1" applyFont="1" applyFill="1" applyBorder="1" applyAlignment="1" applyProtection="1">
      <alignment horizontal="center"/>
    </xf>
    <xf numFmtId="8" fontId="0" fillId="21" borderId="15" xfId="0" applyNumberFormat="1" applyFill="1" applyBorder="1" applyAlignment="1" applyProtection="1">
      <alignment horizontal="center"/>
    </xf>
    <xf numFmtId="8" fontId="0" fillId="21" borderId="3" xfId="3" applyNumberFormat="1" applyFont="1" applyFill="1" applyBorder="1" applyAlignment="1" applyProtection="1">
      <alignment horizontal="center"/>
      <protection locked="0"/>
    </xf>
    <xf numFmtId="8" fontId="0" fillId="0" borderId="33" xfId="0" applyNumberFormat="1" applyFill="1" applyBorder="1" applyAlignment="1" applyProtection="1">
      <alignment horizontal="center"/>
      <protection locked="0"/>
    </xf>
    <xf numFmtId="8" fontId="0" fillId="0" borderId="27" xfId="0" applyNumberFormat="1" applyFill="1" applyBorder="1" applyAlignment="1" applyProtection="1">
      <alignment horizontal="center"/>
      <protection locked="0"/>
    </xf>
    <xf numFmtId="8" fontId="0" fillId="22" borderId="3" xfId="0" applyNumberFormat="1" applyFill="1" applyBorder="1" applyAlignment="1" applyProtection="1">
      <alignment horizontal="center"/>
      <protection locked="0"/>
    </xf>
    <xf numFmtId="8" fontId="0" fillId="22" borderId="21" xfId="0" applyNumberFormat="1" applyFill="1" applyBorder="1" applyAlignment="1" applyProtection="1">
      <alignment horizontal="center"/>
      <protection locked="0"/>
    </xf>
    <xf numFmtId="8" fontId="0" fillId="22" borderId="15" xfId="0" applyNumberFormat="1" applyFill="1" applyBorder="1" applyAlignment="1" applyProtection="1">
      <alignment horizontal="center"/>
    </xf>
    <xf numFmtId="8" fontId="0" fillId="4" borderId="1" xfId="3" applyNumberFormat="1" applyFont="1" applyFill="1" applyBorder="1" applyAlignment="1" applyProtection="1">
      <alignment horizontal="center"/>
    </xf>
    <xf numFmtId="8" fontId="0" fillId="4" borderId="1" xfId="0" applyNumberFormat="1" applyFill="1" applyBorder="1" applyAlignment="1" applyProtection="1">
      <alignment horizontal="center"/>
    </xf>
    <xf numFmtId="8" fontId="0" fillId="4" borderId="15" xfId="0" applyNumberFormat="1" applyFill="1" applyBorder="1" applyAlignment="1" applyProtection="1">
      <alignment horizontal="center"/>
    </xf>
    <xf numFmtId="8" fontId="4" fillId="16" borderId="17" xfId="3" applyNumberFormat="1" applyFont="1" applyFill="1" applyBorder="1" applyAlignment="1" applyProtection="1">
      <alignment horizontal="center"/>
    </xf>
    <xf numFmtId="8" fontId="0" fillId="16" borderId="17" xfId="3" applyNumberFormat="1" applyFont="1" applyFill="1" applyBorder="1" applyAlignment="1" applyProtection="1">
      <alignment horizontal="center"/>
    </xf>
    <xf numFmtId="8" fontId="4" fillId="0" borderId="37" xfId="3" applyNumberFormat="1" applyFont="1" applyBorder="1" applyAlignment="1" applyProtection="1">
      <alignment horizontal="center"/>
      <protection locked="0"/>
    </xf>
    <xf numFmtId="8" fontId="0" fillId="0" borderId="37" xfId="3" applyNumberFormat="1" applyFont="1" applyBorder="1" applyAlignment="1" applyProtection="1">
      <alignment horizontal="center"/>
      <protection locked="0"/>
    </xf>
    <xf numFmtId="8" fontId="0" fillId="0" borderId="38" xfId="3" applyNumberFormat="1" applyFont="1" applyBorder="1" applyAlignment="1" applyProtection="1">
      <alignment horizontal="center"/>
      <protection locked="0"/>
    </xf>
    <xf numFmtId="8" fontId="0" fillId="0" borderId="37" xfId="0" applyNumberFormat="1" applyBorder="1" applyAlignment="1" applyProtection="1">
      <alignment horizontal="center"/>
    </xf>
    <xf numFmtId="8" fontId="24" fillId="22" borderId="17" xfId="0" applyNumberFormat="1" applyFont="1" applyFill="1" applyBorder="1" applyAlignment="1" applyProtection="1">
      <alignment horizontal="center"/>
    </xf>
    <xf numFmtId="8" fontId="0" fillId="16" borderId="33" xfId="0" applyNumberFormat="1" applyFill="1" applyBorder="1" applyAlignment="1" applyProtection="1">
      <alignment horizontal="center"/>
    </xf>
    <xf numFmtId="8" fontId="0" fillId="16" borderId="10" xfId="0" applyNumberFormat="1" applyFill="1" applyBorder="1" applyAlignment="1" applyProtection="1">
      <alignment horizontal="center"/>
    </xf>
    <xf numFmtId="8" fontId="0" fillId="5" borderId="11" xfId="0" applyNumberFormat="1" applyFill="1" applyBorder="1" applyAlignment="1" applyProtection="1">
      <alignment horizontal="center"/>
    </xf>
    <xf numFmtId="8" fontId="0" fillId="5" borderId="10" xfId="0" applyNumberFormat="1" applyFill="1" applyBorder="1" applyAlignment="1" applyProtection="1">
      <alignment horizontal="center"/>
    </xf>
    <xf numFmtId="8" fontId="0" fillId="16" borderId="37" xfId="0" applyNumberFormat="1" applyFill="1" applyBorder="1" applyAlignment="1" applyProtection="1">
      <alignment horizontal="center"/>
    </xf>
    <xf numFmtId="0" fontId="22" fillId="3" borderId="3" xfId="0" applyFont="1" applyFill="1" applyBorder="1" applyAlignment="1" applyProtection="1">
      <alignment vertical="center"/>
      <protection locked="0"/>
    </xf>
    <xf numFmtId="0" fontId="33" fillId="0" borderId="0" xfId="0" applyFont="1" applyBorder="1" applyAlignment="1" applyProtection="1">
      <alignment horizontal="right"/>
      <protection locked="0"/>
    </xf>
    <xf numFmtId="0" fontId="5" fillId="0" borderId="0" xfId="0" applyFont="1" applyAlignment="1" applyProtection="1">
      <protection locked="0"/>
    </xf>
    <xf numFmtId="0" fontId="7" fillId="4" borderId="1" xfId="0" applyFont="1" applyFill="1" applyBorder="1" applyAlignment="1" applyProtection="1">
      <alignment horizontal="centerContinuous"/>
      <protection locked="0"/>
    </xf>
    <xf numFmtId="0" fontId="7" fillId="4" borderId="15" xfId="0" applyFont="1" applyFill="1" applyBorder="1" applyAlignment="1" applyProtection="1">
      <alignment horizontal="centerContinuous"/>
      <protection locked="0"/>
    </xf>
    <xf numFmtId="0" fontId="7" fillId="4" borderId="1" xfId="0" applyFont="1" applyFill="1" applyBorder="1" applyAlignment="1" applyProtection="1">
      <alignment horizontal="center"/>
      <protection locked="0"/>
    </xf>
    <xf numFmtId="0" fontId="0" fillId="4" borderId="1" xfId="0" applyFill="1" applyBorder="1" applyAlignment="1" applyProtection="1">
      <alignment horizontal="centerContinuous"/>
      <protection locked="0"/>
    </xf>
    <xf numFmtId="0" fontId="0" fillId="4" borderId="1" xfId="0" applyFill="1" applyBorder="1" applyAlignment="1" applyProtection="1">
      <alignment horizontal="centerContinuous"/>
    </xf>
    <xf numFmtId="0" fontId="6" fillId="0" borderId="8" xfId="0" applyFont="1" applyFill="1" applyBorder="1" applyAlignment="1" applyProtection="1">
      <alignment horizontal="left"/>
      <protection locked="0"/>
    </xf>
  </cellXfs>
  <cellStyles count="8">
    <cellStyle name="Currency 2" xfId="3" xr:uid="{00000000-0005-0000-0000-000001000000}"/>
    <cellStyle name="Hyperlink" xfId="1" builtinId="8"/>
    <cellStyle name="Hyperlink 2" xfId="4" xr:uid="{00000000-0005-0000-0000-000004000000}"/>
    <cellStyle name="Hyperlink 3" xfId="7" xr:uid="{29E90D52-4659-4165-B8F9-86D06DA48A8D}"/>
    <cellStyle name="Normal" xfId="0" builtinId="0"/>
    <cellStyle name="Normal 2" xfId="2" xr:uid="{00000000-0005-0000-0000-000006000000}"/>
    <cellStyle name="Normal 3" xfId="6" xr:uid="{57B4C0F5-CB8C-4528-8E0F-DBE524FAF5BF}"/>
    <cellStyle name="Percent 2" xfId="5" xr:uid="{00000000-0005-0000-0000-000008000000}"/>
  </cellStyles>
  <dxfs count="2">
    <dxf>
      <font>
        <b/>
        <i val="0"/>
        <condense val="0"/>
        <extend val="0"/>
        <color indexed="18"/>
      </font>
      <fill>
        <patternFill>
          <bgColor indexed="47"/>
        </patternFill>
      </fill>
    </dxf>
    <dxf>
      <font>
        <b/>
        <i val="0"/>
        <condense val="0"/>
        <extend val="0"/>
        <color indexed="56"/>
      </font>
      <fill>
        <patternFill>
          <bgColor indexed="47"/>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E$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38222</xdr:colOff>
      <xdr:row>2</xdr:row>
      <xdr:rowOff>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042394"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1816100</xdr:colOff>
      <xdr:row>1</xdr:row>
      <xdr:rowOff>201401</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1778000" cy="811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247650</xdr:colOff>
          <xdr:row>14</xdr:row>
          <xdr:rowOff>28575</xdr:rowOff>
        </xdr:to>
        <xdr:sp macro="" textlink="">
          <xdr:nvSpPr>
            <xdr:cNvPr id="120833" name="Check Box 1" hidden="1">
              <a:extLst>
                <a:ext uri="{63B3BB69-23CF-44E3-9099-C40C66FF867C}">
                  <a14:compatExt spid="_x0000_s120833"/>
                </a:ext>
                <a:ext uri="{FF2B5EF4-FFF2-40B4-BE49-F238E27FC236}">
                  <a16:creationId xmlns:a16="http://schemas.microsoft.com/office/drawing/2014/main" id="{EEA3079A-9A1B-4B81-B086-6E2002ADCCA9}"/>
                </a:ext>
              </a:extLst>
            </xdr:cNvPr>
            <xdr:cNvSpPr/>
          </xdr:nvSpPr>
          <xdr:spPr bwMode="auto">
            <a:xfrm>
              <a:off x="0" y="0"/>
              <a:ext cx="0" cy="0"/>
            </a:xfrm>
            <a:prstGeom prst="rect">
              <a:avLst/>
            </a:prstGeom>
            <a:solidFill>
              <a:srgbClr val="FFFFFF" mc:Ignorable="a14" a14:legacySpreadsheetColorIndex="9"/>
            </a:solidFill>
            <a:ln w="12700">
              <a:solidFill>
                <a:srgbClr val="83C989"/>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Interest Only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Dev/BIC/2%20HUD%20Review%20Folder%20-%20Cathy/1%20Potential%20loans/wb's%20Neighborhood%20Daily%2020190107%20SBLP19-0008/Original%20Applicant%20Files%20-%20names%20as%20submitted%20not%20renamed/Biz%20FInances%20-%2024%20Month%20Proje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s\Downloads\copy_of_cash-flow-projection_umlf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up Costs Calulator"/>
      <sheetName val="Cash Flow Projection"/>
      <sheetName val="Year 2"/>
      <sheetName val="DropDown"/>
      <sheetName val="WSJ Query"/>
      <sheetName val="Vlookup"/>
    </sheetNames>
    <sheetDataSet>
      <sheetData sheetId="0"/>
      <sheetData sheetId="1"/>
      <sheetData sheetId="2"/>
      <sheetData sheetId="3">
        <row r="2">
          <cell r="B2" t="str">
            <v>(Please Select)</v>
          </cell>
          <cell r="D2" t="str">
            <v>(Please Select)</v>
          </cell>
        </row>
        <row r="3">
          <cell r="B3">
            <v>60</v>
          </cell>
          <cell r="D3" t="str">
            <v>Existing Business</v>
          </cell>
        </row>
        <row r="4">
          <cell r="B4">
            <v>72</v>
          </cell>
          <cell r="D4" t="str">
            <v>Start-Up Business</v>
          </cell>
        </row>
        <row r="5">
          <cell r="B5" t="str">
            <v>Other</v>
          </cell>
          <cell r="D5" t="str">
            <v>Current UMLF Loan Outstanding</v>
          </cell>
        </row>
        <row r="6">
          <cell r="D6" t="str">
            <v xml:space="preserve">Qualify for Disability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up Costs Calculator"/>
      <sheetName val="Cash Flow Projection"/>
      <sheetName val="Assumptions"/>
      <sheetName val="DropDown"/>
      <sheetName val="WSJ Query"/>
      <sheetName val="Vlookup"/>
    </sheetNames>
    <sheetDataSet>
      <sheetData sheetId="0"/>
      <sheetData sheetId="1">
        <row r="16">
          <cell r="B16">
            <v>47450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vertex42.com/ExcelTemplates/balloon-loan-calculator.html" TargetMode="External"/><Relationship Id="rId1" Type="http://schemas.openxmlformats.org/officeDocument/2006/relationships/hyperlink" Target="http://www.vertex42.com/terms.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3"/>
  <sheetViews>
    <sheetView tabSelected="1" topLeftCell="A7" zoomScale="76" zoomScaleNormal="76" workbookViewId="0">
      <selection activeCell="O18" sqref="O18"/>
    </sheetView>
  </sheetViews>
  <sheetFormatPr defaultColWidth="11.42578125" defaultRowHeight="15" x14ac:dyDescent="0.25"/>
  <cols>
    <col min="1" max="1" width="30.5703125" style="1" customWidth="1"/>
    <col min="2" max="2" width="14.28515625" style="1" customWidth="1"/>
    <col min="3" max="3" width="14.5703125" style="1" customWidth="1"/>
    <col min="4" max="4" width="13.85546875" style="1" customWidth="1"/>
    <col min="5" max="15" width="12.7109375" style="1" customWidth="1"/>
    <col min="16" max="16384" width="11.42578125" style="1"/>
  </cols>
  <sheetData>
    <row r="1" spans="1:17" ht="48" customHeight="1" x14ac:dyDescent="0.25">
      <c r="E1" s="46" t="s">
        <v>42</v>
      </c>
      <c r="F1" s="46"/>
      <c r="G1" s="46"/>
      <c r="H1" s="46"/>
      <c r="I1" s="46"/>
      <c r="J1" s="46"/>
    </row>
    <row r="2" spans="1:17" ht="16.5" thickBot="1" x14ac:dyDescent="0.3">
      <c r="A2" s="13"/>
      <c r="B2" s="19"/>
      <c r="C2" s="3"/>
      <c r="D2" s="20"/>
      <c r="E2" s="136"/>
      <c r="F2" s="117"/>
      <c r="G2" s="117"/>
      <c r="H2" s="117"/>
      <c r="I2" s="117"/>
      <c r="J2" s="118"/>
      <c r="K2" s="3"/>
      <c r="L2" s="21"/>
      <c r="M2" s="19"/>
      <c r="N2" s="19"/>
      <c r="O2" s="19"/>
    </row>
    <row r="3" spans="1:17" ht="29.25" customHeight="1" thickBot="1" x14ac:dyDescent="0.3">
      <c r="A3" s="114" t="s">
        <v>92</v>
      </c>
      <c r="B3" s="115"/>
      <c r="C3" s="115"/>
      <c r="D3" s="115"/>
      <c r="E3" s="115"/>
      <c r="F3" s="115"/>
      <c r="G3" s="115"/>
      <c r="H3" s="115"/>
      <c r="I3" s="115"/>
      <c r="J3" s="115"/>
      <c r="K3" s="115"/>
      <c r="L3" s="115"/>
      <c r="M3" s="115"/>
      <c r="N3" s="115"/>
      <c r="O3" s="116"/>
    </row>
    <row r="4" spans="1:17" ht="15.75" thickBot="1" x14ac:dyDescent="0.3">
      <c r="E4" s="4"/>
      <c r="F4" s="4"/>
      <c r="G4" s="4"/>
      <c r="H4" s="4"/>
      <c r="I4" s="4"/>
      <c r="J4" s="4"/>
      <c r="K4" s="140" t="s">
        <v>93</v>
      </c>
      <c r="L4" s="4"/>
      <c r="M4" s="4"/>
      <c r="N4" s="4"/>
      <c r="O4" s="4"/>
      <c r="P4" s="4"/>
      <c r="Q4" s="4"/>
    </row>
    <row r="5" spans="1:17" ht="13.5" customHeight="1" thickBot="1" x14ac:dyDescent="0.3">
      <c r="A5" s="125" t="s">
        <v>75</v>
      </c>
      <c r="B5" s="137">
        <v>120</v>
      </c>
      <c r="D5" s="13"/>
      <c r="E5" s="4"/>
      <c r="F5" s="123"/>
      <c r="G5" s="5"/>
      <c r="H5" s="141" t="s">
        <v>145</v>
      </c>
      <c r="I5" s="142"/>
      <c r="J5" s="5"/>
      <c r="K5" s="141" t="s">
        <v>144</v>
      </c>
      <c r="L5" s="142"/>
      <c r="M5" s="4"/>
      <c r="N5" s="4"/>
      <c r="O5" s="4"/>
      <c r="P5" s="4"/>
      <c r="Q5" s="4"/>
    </row>
    <row r="6" spans="1:17" ht="15.75" thickBot="1" x14ac:dyDescent="0.3">
      <c r="A6" s="126" t="s">
        <v>76</v>
      </c>
      <c r="B6" s="195" t="s">
        <v>148</v>
      </c>
      <c r="C6" s="145"/>
      <c r="D6" s="145"/>
      <c r="E6" s="4"/>
      <c r="F6" s="124"/>
      <c r="G6" s="5"/>
      <c r="H6" s="143"/>
      <c r="I6" s="144"/>
      <c r="J6" s="5"/>
      <c r="K6" s="143"/>
      <c r="L6" s="144"/>
      <c r="M6" s="4"/>
      <c r="N6" s="4"/>
      <c r="O6" s="4"/>
      <c r="P6" s="4"/>
      <c r="Q6" s="4"/>
    </row>
    <row r="7" spans="1:17" ht="14.25" customHeight="1" thickBot="1" x14ac:dyDescent="0.3">
      <c r="A7" s="126" t="s">
        <v>77</v>
      </c>
      <c r="B7" s="138">
        <v>90000</v>
      </c>
      <c r="D7" s="119"/>
      <c r="E7" s="4"/>
      <c r="F7" s="6"/>
      <c r="G7" s="4"/>
      <c r="H7" s="109">
        <f ca="1">'Loan Caculator'!D18+'Loan Caculator'!D19</f>
        <v>150725.45999999993</v>
      </c>
      <c r="I7" s="110"/>
      <c r="J7" s="4"/>
      <c r="K7" s="109">
        <f>B7-50-(B7*((B5/12)/100))</f>
        <v>80950</v>
      </c>
      <c r="L7" s="110"/>
      <c r="M7" s="4"/>
      <c r="N7" s="4"/>
      <c r="O7" s="4"/>
      <c r="P7" s="4"/>
      <c r="Q7" s="4"/>
    </row>
    <row r="8" spans="1:17" ht="15.75" thickBot="1" x14ac:dyDescent="0.3">
      <c r="A8" s="129" t="s">
        <v>98</v>
      </c>
      <c r="B8" s="139">
        <v>0.12</v>
      </c>
      <c r="C8" s="122"/>
      <c r="D8" s="14"/>
      <c r="E8" s="4"/>
      <c r="F8" s="4"/>
      <c r="G8" s="4"/>
      <c r="H8" s="4"/>
      <c r="I8" s="4"/>
      <c r="J8" s="4"/>
      <c r="K8" s="4"/>
      <c r="L8" s="4"/>
      <c r="M8" s="4"/>
      <c r="N8" s="4"/>
      <c r="O8" s="4"/>
      <c r="P8" s="4"/>
      <c r="Q8" s="4"/>
    </row>
    <row r="9" spans="1:17" s="4" customFormat="1" ht="15" customHeight="1" x14ac:dyDescent="0.25">
      <c r="A9" s="146" t="s">
        <v>151</v>
      </c>
      <c r="B9" s="146"/>
      <c r="C9" s="146"/>
      <c r="D9" s="146"/>
      <c r="E9" s="146"/>
      <c r="F9" s="146"/>
      <c r="G9" s="146"/>
      <c r="H9" s="146"/>
      <c r="I9" s="146"/>
      <c r="J9" s="146"/>
      <c r="K9" s="146"/>
      <c r="L9" s="146"/>
      <c r="M9" s="146"/>
      <c r="N9" s="146"/>
      <c r="O9" s="146"/>
    </row>
    <row r="10" spans="1:17" s="4" customFormat="1" ht="15.75" thickBot="1" x14ac:dyDescent="0.3">
      <c r="B10" s="40"/>
      <c r="C10" s="40" t="s">
        <v>1</v>
      </c>
      <c r="D10" s="40" t="s">
        <v>2</v>
      </c>
      <c r="E10" s="40" t="s">
        <v>3</v>
      </c>
      <c r="F10" s="40" t="s">
        <v>4</v>
      </c>
      <c r="G10" s="40" t="s">
        <v>5</v>
      </c>
      <c r="H10" s="40" t="s">
        <v>78</v>
      </c>
      <c r="I10" s="40" t="s">
        <v>6</v>
      </c>
      <c r="J10" s="40" t="s">
        <v>7</v>
      </c>
      <c r="K10" s="40" t="s">
        <v>8</v>
      </c>
      <c r="L10" s="40" t="s">
        <v>79</v>
      </c>
      <c r="M10" s="40" t="s">
        <v>9</v>
      </c>
      <c r="N10" s="40" t="s">
        <v>10</v>
      </c>
      <c r="O10" s="40" t="s">
        <v>11</v>
      </c>
    </row>
    <row r="11" spans="1:17" ht="20.100000000000001" customHeight="1" thickBot="1" x14ac:dyDescent="0.3">
      <c r="A11" s="170"/>
      <c r="B11" s="198" t="s">
        <v>146</v>
      </c>
      <c r="C11" s="198" t="s">
        <v>12</v>
      </c>
      <c r="D11" s="198" t="s">
        <v>12</v>
      </c>
      <c r="E11" s="198" t="s">
        <v>12</v>
      </c>
      <c r="F11" s="199" t="s">
        <v>12</v>
      </c>
      <c r="G11" s="198" t="s">
        <v>12</v>
      </c>
      <c r="H11" s="198" t="s">
        <v>12</v>
      </c>
      <c r="I11" s="198" t="s">
        <v>12</v>
      </c>
      <c r="J11" s="199" t="s">
        <v>12</v>
      </c>
      <c r="K11" s="199" t="s">
        <v>12</v>
      </c>
      <c r="L11" s="198" t="s">
        <v>12</v>
      </c>
      <c r="M11" s="198" t="s">
        <v>12</v>
      </c>
      <c r="N11" s="200" t="s">
        <v>12</v>
      </c>
      <c r="O11" s="202" t="s">
        <v>12</v>
      </c>
    </row>
    <row r="12" spans="1:17" ht="20.100000000000001" customHeight="1" thickBot="1" x14ac:dyDescent="0.3">
      <c r="A12" s="196" t="s">
        <v>13</v>
      </c>
      <c r="B12" s="158"/>
      <c r="C12" s="159">
        <f t="shared" ref="C12:N12" si="0">B43</f>
        <v>90000</v>
      </c>
      <c r="D12" s="159">
        <f t="shared" si="0"/>
        <v>88708.76</v>
      </c>
      <c r="E12" s="159">
        <f t="shared" si="0"/>
        <v>87417.51999999999</v>
      </c>
      <c r="F12" s="160">
        <f t="shared" si="0"/>
        <v>86126.279999999984</v>
      </c>
      <c r="G12" s="159">
        <f t="shared" si="0"/>
        <v>84835.039999999979</v>
      </c>
      <c r="H12" s="159">
        <f t="shared" si="0"/>
        <v>83543.799999999974</v>
      </c>
      <c r="I12" s="159">
        <f t="shared" si="0"/>
        <v>82252.559999999969</v>
      </c>
      <c r="J12" s="160">
        <f t="shared" si="0"/>
        <v>80961.319999999963</v>
      </c>
      <c r="K12" s="160">
        <f t="shared" si="0"/>
        <v>79670.079999999958</v>
      </c>
      <c r="L12" s="159">
        <f t="shared" si="0"/>
        <v>78378.839999999953</v>
      </c>
      <c r="M12" s="159">
        <f t="shared" si="0"/>
        <v>77087.599999999948</v>
      </c>
      <c r="N12" s="159">
        <f t="shared" si="0"/>
        <v>75796.359999999942</v>
      </c>
      <c r="O12" s="36"/>
    </row>
    <row r="13" spans="1:17" ht="20.100000000000001" customHeight="1" thickBot="1" x14ac:dyDescent="0.35">
      <c r="A13" s="169" t="s">
        <v>14</v>
      </c>
      <c r="B13" s="174"/>
      <c r="C13" s="172"/>
      <c r="D13" s="172"/>
      <c r="E13" s="172"/>
      <c r="F13" s="172"/>
      <c r="G13" s="172"/>
      <c r="H13" s="172"/>
      <c r="I13" s="172"/>
      <c r="J13" s="172"/>
      <c r="K13" s="172"/>
      <c r="L13" s="172"/>
      <c r="M13" s="172"/>
      <c r="N13" s="172"/>
      <c r="O13" s="173"/>
    </row>
    <row r="14" spans="1:17" ht="20.100000000000001" customHeight="1" x14ac:dyDescent="0.25">
      <c r="A14" s="157" t="s">
        <v>153</v>
      </c>
      <c r="B14" s="154"/>
      <c r="C14" s="154"/>
      <c r="D14" s="154"/>
      <c r="E14" s="154"/>
      <c r="F14" s="155"/>
      <c r="G14" s="154"/>
      <c r="H14" s="154"/>
      <c r="I14" s="154"/>
      <c r="J14" s="155"/>
      <c r="K14" s="155"/>
      <c r="L14" s="154"/>
      <c r="M14" s="154"/>
      <c r="N14" s="154"/>
      <c r="O14" s="192">
        <f>SUM(B14:N14)</f>
        <v>0</v>
      </c>
    </row>
    <row r="15" spans="1:17" ht="20.100000000000001" customHeight="1" x14ac:dyDescent="0.25">
      <c r="A15" s="2" t="s">
        <v>154</v>
      </c>
      <c r="B15" s="22"/>
      <c r="C15" s="22"/>
      <c r="D15" s="22"/>
      <c r="E15" s="22"/>
      <c r="F15" s="22"/>
      <c r="G15" s="22"/>
      <c r="H15" s="22"/>
      <c r="I15" s="22"/>
      <c r="J15" s="22"/>
      <c r="K15" s="22"/>
      <c r="L15" s="22"/>
      <c r="M15" s="22"/>
      <c r="N15" s="22"/>
      <c r="O15" s="193">
        <f>SUM(B15:N15)</f>
        <v>0</v>
      </c>
    </row>
    <row r="16" spans="1:17" s="4" customFormat="1" ht="20.100000000000001" customHeight="1" x14ac:dyDescent="0.25">
      <c r="A16" s="147" t="s">
        <v>82</v>
      </c>
      <c r="B16" s="37">
        <f>B7</f>
        <v>90000</v>
      </c>
      <c r="C16" s="37"/>
      <c r="D16" s="37"/>
      <c r="E16" s="37"/>
      <c r="F16" s="37"/>
      <c r="G16" s="37"/>
      <c r="H16" s="37"/>
      <c r="I16" s="37"/>
      <c r="J16" s="37"/>
      <c r="K16" s="37"/>
      <c r="L16" s="37"/>
      <c r="M16" s="37"/>
      <c r="N16" s="37"/>
      <c r="O16" s="193">
        <f>SUM(B16:N16)</f>
        <v>90000</v>
      </c>
    </row>
    <row r="17" spans="1:15" ht="20.100000000000001" customHeight="1" x14ac:dyDescent="0.25">
      <c r="A17" s="16" t="s">
        <v>83</v>
      </c>
      <c r="B17" s="22"/>
      <c r="C17" s="22" t="s">
        <v>19</v>
      </c>
      <c r="D17" s="22" t="s">
        <v>19</v>
      </c>
      <c r="E17" s="22" t="s">
        <v>19</v>
      </c>
      <c r="F17" s="24" t="s">
        <v>19</v>
      </c>
      <c r="G17" s="22" t="s">
        <v>19</v>
      </c>
      <c r="H17" s="22" t="s">
        <v>19</v>
      </c>
      <c r="I17" s="22" t="s">
        <v>19</v>
      </c>
      <c r="J17" s="24" t="s">
        <v>19</v>
      </c>
      <c r="K17" s="24" t="s">
        <v>19</v>
      </c>
      <c r="L17" s="22" t="s">
        <v>19</v>
      </c>
      <c r="M17" s="22" t="s">
        <v>19</v>
      </c>
      <c r="N17" s="22" t="s">
        <v>19</v>
      </c>
      <c r="O17" s="193">
        <f>SUM(B17:N17)</f>
        <v>0</v>
      </c>
    </row>
    <row r="18" spans="1:15" s="4" customFormat="1" ht="20.100000000000001" customHeight="1" thickBot="1" x14ac:dyDescent="0.3">
      <c r="A18" s="148" t="s">
        <v>84</v>
      </c>
      <c r="B18" s="151">
        <f>SUM(B14:B16)</f>
        <v>90000</v>
      </c>
      <c r="C18" s="152">
        <f t="shared" ref="C18:N18" si="1">SUM(C14:C17)</f>
        <v>0</v>
      </c>
      <c r="D18" s="152">
        <f t="shared" si="1"/>
        <v>0</v>
      </c>
      <c r="E18" s="152">
        <f t="shared" si="1"/>
        <v>0</v>
      </c>
      <c r="F18" s="152">
        <f t="shared" si="1"/>
        <v>0</v>
      </c>
      <c r="G18" s="152">
        <f t="shared" si="1"/>
        <v>0</v>
      </c>
      <c r="H18" s="152">
        <f t="shared" si="1"/>
        <v>0</v>
      </c>
      <c r="I18" s="152">
        <f t="shared" si="1"/>
        <v>0</v>
      </c>
      <c r="J18" s="152">
        <f t="shared" si="1"/>
        <v>0</v>
      </c>
      <c r="K18" s="152">
        <f t="shared" si="1"/>
        <v>0</v>
      </c>
      <c r="L18" s="152">
        <f t="shared" si="1"/>
        <v>0</v>
      </c>
      <c r="M18" s="152">
        <f t="shared" si="1"/>
        <v>0</v>
      </c>
      <c r="N18" s="152">
        <f t="shared" si="1"/>
        <v>0</v>
      </c>
      <c r="O18" s="193">
        <f>SUM(B18:N18)</f>
        <v>90000</v>
      </c>
    </row>
    <row r="19" spans="1:15" s="4" customFormat="1" ht="20.100000000000001" customHeight="1" thickBot="1" x14ac:dyDescent="0.3">
      <c r="A19" s="153" t="s">
        <v>15</v>
      </c>
      <c r="B19" s="180">
        <f t="shared" ref="B19:N19" si="2">B12+B18</f>
        <v>90000</v>
      </c>
      <c r="C19" s="180">
        <f t="shared" si="2"/>
        <v>90000</v>
      </c>
      <c r="D19" s="180">
        <f t="shared" si="2"/>
        <v>88708.76</v>
      </c>
      <c r="E19" s="180">
        <f t="shared" si="2"/>
        <v>87417.51999999999</v>
      </c>
      <c r="F19" s="180">
        <f t="shared" si="2"/>
        <v>86126.279999999984</v>
      </c>
      <c r="G19" s="180">
        <f t="shared" si="2"/>
        <v>84835.039999999979</v>
      </c>
      <c r="H19" s="180">
        <f t="shared" si="2"/>
        <v>83543.799999999974</v>
      </c>
      <c r="I19" s="180">
        <f t="shared" si="2"/>
        <v>82252.559999999969</v>
      </c>
      <c r="J19" s="180">
        <f t="shared" si="2"/>
        <v>80961.319999999963</v>
      </c>
      <c r="K19" s="180">
        <f t="shared" si="2"/>
        <v>79670.079999999958</v>
      </c>
      <c r="L19" s="180">
        <f t="shared" si="2"/>
        <v>78378.839999999953</v>
      </c>
      <c r="M19" s="180">
        <f t="shared" si="2"/>
        <v>77087.599999999948</v>
      </c>
      <c r="N19" s="180">
        <f t="shared" si="2"/>
        <v>75796.359999999942</v>
      </c>
      <c r="O19" s="149"/>
    </row>
    <row r="20" spans="1:15" s="17" customFormat="1" ht="20.100000000000001" customHeight="1" thickBot="1" x14ac:dyDescent="0.3">
      <c r="B20" s="39"/>
      <c r="C20" s="39"/>
      <c r="D20" s="39"/>
      <c r="E20" s="39"/>
      <c r="F20" s="39"/>
      <c r="G20" s="39"/>
      <c r="H20" s="39"/>
      <c r="I20" s="39"/>
      <c r="J20" s="39"/>
      <c r="K20" s="39"/>
      <c r="L20" s="39"/>
      <c r="M20" s="39"/>
      <c r="N20" s="39"/>
      <c r="O20" s="150"/>
    </row>
    <row r="21" spans="1:15" ht="20.100000000000001" customHeight="1" thickBot="1" x14ac:dyDescent="0.35">
      <c r="A21" s="169" t="s">
        <v>16</v>
      </c>
      <c r="B21" s="177"/>
      <c r="C21" s="178"/>
      <c r="D21" s="178"/>
      <c r="E21" s="178"/>
      <c r="F21" s="178"/>
      <c r="G21" s="178"/>
      <c r="H21" s="178"/>
      <c r="I21" s="178"/>
      <c r="J21" s="178"/>
      <c r="K21" s="178"/>
      <c r="L21" s="178"/>
      <c r="M21" s="178"/>
      <c r="N21" s="178"/>
      <c r="O21" s="179"/>
    </row>
    <row r="22" spans="1:15" ht="20.100000000000001" customHeight="1" x14ac:dyDescent="0.25">
      <c r="A22" s="157" t="s">
        <v>94</v>
      </c>
      <c r="B22" s="175"/>
      <c r="C22" s="175"/>
      <c r="D22" s="175"/>
      <c r="E22" s="175"/>
      <c r="F22" s="176"/>
      <c r="G22" s="175"/>
      <c r="H22" s="175"/>
      <c r="I22" s="175"/>
      <c r="J22" s="176"/>
      <c r="K22" s="176"/>
      <c r="L22" s="175"/>
      <c r="M22" s="175"/>
      <c r="N22" s="175"/>
      <c r="O22" s="190">
        <f t="shared" ref="O22:O41" si="3">SUM(C22:N22)</f>
        <v>0</v>
      </c>
    </row>
    <row r="23" spans="1:15" ht="20.100000000000001" customHeight="1" x14ac:dyDescent="0.25">
      <c r="A23" s="2" t="s">
        <v>17</v>
      </c>
      <c r="B23" s="25"/>
      <c r="C23" s="25"/>
      <c r="D23" s="22"/>
      <c r="E23" s="22"/>
      <c r="F23" s="22"/>
      <c r="G23" s="22"/>
      <c r="H23" s="22"/>
      <c r="I23" s="22"/>
      <c r="J23" s="22"/>
      <c r="K23" s="22"/>
      <c r="L23" s="22"/>
      <c r="M23" s="22"/>
      <c r="N23" s="22"/>
      <c r="O23" s="191">
        <f t="shared" si="3"/>
        <v>0</v>
      </c>
    </row>
    <row r="24" spans="1:15" ht="20.100000000000001" customHeight="1" x14ac:dyDescent="0.25">
      <c r="A24" s="2" t="s">
        <v>95</v>
      </c>
      <c r="B24" s="25"/>
      <c r="C24" s="25"/>
      <c r="D24" s="22"/>
      <c r="E24" s="22"/>
      <c r="F24" s="22"/>
      <c r="G24" s="22"/>
      <c r="H24" s="22"/>
      <c r="I24" s="22"/>
      <c r="J24" s="22"/>
      <c r="K24" s="22"/>
      <c r="L24" s="22"/>
      <c r="M24" s="22"/>
      <c r="N24" s="22"/>
      <c r="O24" s="191">
        <f t="shared" si="3"/>
        <v>0</v>
      </c>
    </row>
    <row r="25" spans="1:15" ht="20.100000000000001" customHeight="1" x14ac:dyDescent="0.25">
      <c r="A25" s="16" t="s">
        <v>18</v>
      </c>
      <c r="B25" s="25"/>
      <c r="C25" s="25"/>
      <c r="D25" s="22"/>
      <c r="E25" s="22"/>
      <c r="F25" s="22"/>
      <c r="G25" s="22"/>
      <c r="H25" s="22"/>
      <c r="I25" s="22"/>
      <c r="J25" s="22"/>
      <c r="K25" s="22"/>
      <c r="L25" s="22"/>
      <c r="M25" s="22"/>
      <c r="N25" s="22"/>
      <c r="O25" s="191">
        <f t="shared" si="3"/>
        <v>0</v>
      </c>
    </row>
    <row r="26" spans="1:15" ht="20.100000000000001" customHeight="1" x14ac:dyDescent="0.25">
      <c r="A26" s="2" t="s">
        <v>96</v>
      </c>
      <c r="B26" s="25"/>
      <c r="C26" s="25"/>
      <c r="D26" s="22"/>
      <c r="E26" s="22"/>
      <c r="F26" s="22"/>
      <c r="G26" s="22"/>
      <c r="H26" s="22"/>
      <c r="I26" s="22"/>
      <c r="J26" s="22"/>
      <c r="K26" s="22"/>
      <c r="L26" s="22"/>
      <c r="M26" s="22"/>
      <c r="N26" s="22"/>
      <c r="O26" s="191">
        <f t="shared" si="3"/>
        <v>0</v>
      </c>
    </row>
    <row r="27" spans="1:15" ht="20.100000000000001" customHeight="1" x14ac:dyDescent="0.25">
      <c r="A27" s="2" t="s">
        <v>85</v>
      </c>
      <c r="B27" s="25"/>
      <c r="C27" s="25"/>
      <c r="D27" s="22"/>
      <c r="E27" s="22"/>
      <c r="F27" s="22"/>
      <c r="G27" s="22"/>
      <c r="H27" s="22"/>
      <c r="I27" s="22"/>
      <c r="J27" s="22"/>
      <c r="K27" s="22"/>
      <c r="L27" s="22"/>
      <c r="M27" s="22"/>
      <c r="N27" s="22"/>
      <c r="O27" s="191">
        <f t="shared" si="3"/>
        <v>0</v>
      </c>
    </row>
    <row r="28" spans="1:15" ht="20.100000000000001" customHeight="1" x14ac:dyDescent="0.25">
      <c r="A28" s="2" t="s">
        <v>20</v>
      </c>
      <c r="B28" s="25"/>
      <c r="C28" s="25"/>
      <c r="D28" s="22"/>
      <c r="E28" s="22"/>
      <c r="F28" s="22"/>
      <c r="G28" s="22"/>
      <c r="H28" s="22"/>
      <c r="I28" s="22"/>
      <c r="J28" s="22"/>
      <c r="K28" s="22"/>
      <c r="L28" s="22"/>
      <c r="M28" s="22"/>
      <c r="N28" s="22"/>
      <c r="O28" s="191">
        <f t="shared" si="3"/>
        <v>0</v>
      </c>
    </row>
    <row r="29" spans="1:15" ht="20.100000000000001" customHeight="1" x14ac:dyDescent="0.25">
      <c r="A29" s="2" t="s">
        <v>86</v>
      </c>
      <c r="B29" s="25"/>
      <c r="C29" s="25"/>
      <c r="D29" s="22"/>
      <c r="E29" s="22"/>
      <c r="F29" s="22"/>
      <c r="G29" s="22"/>
      <c r="H29" s="22"/>
      <c r="I29" s="22"/>
      <c r="J29" s="22"/>
      <c r="K29" s="22"/>
      <c r="L29" s="22"/>
      <c r="M29" s="22"/>
      <c r="N29" s="22"/>
      <c r="O29" s="191">
        <f t="shared" si="3"/>
        <v>0</v>
      </c>
    </row>
    <row r="30" spans="1:15" ht="20.100000000000001" customHeight="1" x14ac:dyDescent="0.25">
      <c r="A30" s="2" t="s">
        <v>21</v>
      </c>
      <c r="B30" s="25"/>
      <c r="C30" s="25"/>
      <c r="D30" s="22"/>
      <c r="E30" s="22"/>
      <c r="F30" s="22"/>
      <c r="G30" s="22"/>
      <c r="H30" s="22"/>
      <c r="I30" s="22"/>
      <c r="J30" s="22"/>
      <c r="K30" s="22"/>
      <c r="L30" s="22"/>
      <c r="M30" s="22"/>
      <c r="N30" s="22"/>
      <c r="O30" s="191">
        <f t="shared" si="3"/>
        <v>0</v>
      </c>
    </row>
    <row r="31" spans="1:15" ht="20.100000000000001" customHeight="1" x14ac:dyDescent="0.25">
      <c r="A31" s="2" t="s">
        <v>22</v>
      </c>
      <c r="B31" s="25"/>
      <c r="C31" s="25"/>
      <c r="D31" s="22"/>
      <c r="E31" s="22"/>
      <c r="F31" s="24"/>
      <c r="G31" s="24"/>
      <c r="H31" s="24"/>
      <c r="I31" s="24"/>
      <c r="J31" s="24"/>
      <c r="K31" s="24"/>
      <c r="L31" s="22"/>
      <c r="M31" s="22"/>
      <c r="N31" s="22"/>
      <c r="O31" s="191">
        <f t="shared" si="3"/>
        <v>0</v>
      </c>
    </row>
    <row r="32" spans="1:15" ht="20.100000000000001" customHeight="1" x14ac:dyDescent="0.25">
      <c r="A32" s="2" t="s">
        <v>23</v>
      </c>
      <c r="B32" s="25"/>
      <c r="C32" s="25"/>
      <c r="D32" s="22"/>
      <c r="E32" s="22"/>
      <c r="F32" s="22"/>
      <c r="G32" s="22"/>
      <c r="H32" s="22"/>
      <c r="I32" s="22"/>
      <c r="J32" s="22"/>
      <c r="K32" s="22"/>
      <c r="L32" s="22"/>
      <c r="M32" s="22"/>
      <c r="N32" s="22"/>
      <c r="O32" s="191">
        <f t="shared" si="3"/>
        <v>0</v>
      </c>
    </row>
    <row r="33" spans="1:15" ht="20.100000000000001" customHeight="1" x14ac:dyDescent="0.25">
      <c r="A33" s="2" t="s">
        <v>24</v>
      </c>
      <c r="B33" s="26"/>
      <c r="C33" s="27"/>
      <c r="D33" s="28"/>
      <c r="E33" s="28"/>
      <c r="F33" s="28"/>
      <c r="G33" s="28"/>
      <c r="H33" s="28"/>
      <c r="I33" s="28"/>
      <c r="J33" s="28"/>
      <c r="K33" s="28"/>
      <c r="L33" s="28"/>
      <c r="M33" s="28"/>
      <c r="N33" s="28"/>
      <c r="O33" s="191">
        <f t="shared" si="3"/>
        <v>0</v>
      </c>
    </row>
    <row r="34" spans="1:15" ht="20.100000000000001" customHeight="1" x14ac:dyDescent="0.25">
      <c r="A34" s="2" t="s">
        <v>25</v>
      </c>
      <c r="B34" s="25"/>
      <c r="C34" s="25"/>
      <c r="D34" s="22"/>
      <c r="E34" s="22"/>
      <c r="F34" s="22"/>
      <c r="G34" s="22"/>
      <c r="H34" s="22" t="s">
        <v>19</v>
      </c>
      <c r="I34" s="22"/>
      <c r="J34" s="22"/>
      <c r="K34" s="22"/>
      <c r="L34" s="22"/>
      <c r="M34" s="22"/>
      <c r="N34" s="22"/>
      <c r="O34" s="191">
        <f t="shared" si="3"/>
        <v>0</v>
      </c>
    </row>
    <row r="35" spans="1:15" ht="20.100000000000001" customHeight="1" x14ac:dyDescent="0.25">
      <c r="A35" s="2" t="s">
        <v>87</v>
      </c>
      <c r="B35" s="25"/>
      <c r="C35" s="25"/>
      <c r="D35" s="22"/>
      <c r="E35" s="22"/>
      <c r="F35" s="22"/>
      <c r="G35" s="22"/>
      <c r="H35" s="22"/>
      <c r="I35" s="22"/>
      <c r="J35" s="22"/>
      <c r="K35" s="22"/>
      <c r="L35" s="22"/>
      <c r="M35" s="22"/>
      <c r="N35" s="22"/>
      <c r="O35" s="191">
        <f t="shared" si="3"/>
        <v>0</v>
      </c>
    </row>
    <row r="36" spans="1:15" ht="20.100000000000001" customHeight="1" x14ac:dyDescent="0.25">
      <c r="A36" s="2" t="s">
        <v>88</v>
      </c>
      <c r="B36" s="25"/>
      <c r="C36" s="25"/>
      <c r="D36" s="22"/>
      <c r="E36" s="22"/>
      <c r="F36" s="22"/>
      <c r="G36" s="22"/>
      <c r="H36" s="22"/>
      <c r="I36" s="22"/>
      <c r="J36" s="22"/>
      <c r="K36" s="22"/>
      <c r="L36" s="22"/>
      <c r="M36" s="22"/>
      <c r="N36" s="22"/>
      <c r="O36" s="191">
        <f t="shared" si="3"/>
        <v>0</v>
      </c>
    </row>
    <row r="37" spans="1:15" ht="20.100000000000001" customHeight="1" x14ac:dyDescent="0.25">
      <c r="A37" s="2" t="s">
        <v>89</v>
      </c>
      <c r="B37" s="25">
        <v>0</v>
      </c>
      <c r="C37" s="29">
        <f>'Loan Caculator'!D14</f>
        <v>1291.24</v>
      </c>
      <c r="D37" s="23">
        <f t="shared" ref="D37:N37" si="4">C37</f>
        <v>1291.24</v>
      </c>
      <c r="E37" s="23">
        <f t="shared" si="4"/>
        <v>1291.24</v>
      </c>
      <c r="F37" s="23">
        <f t="shared" si="4"/>
        <v>1291.24</v>
      </c>
      <c r="G37" s="23">
        <f t="shared" si="4"/>
        <v>1291.24</v>
      </c>
      <c r="H37" s="23">
        <f t="shared" si="4"/>
        <v>1291.24</v>
      </c>
      <c r="I37" s="23">
        <f t="shared" si="4"/>
        <v>1291.24</v>
      </c>
      <c r="J37" s="23">
        <f t="shared" si="4"/>
        <v>1291.24</v>
      </c>
      <c r="K37" s="23">
        <f t="shared" si="4"/>
        <v>1291.24</v>
      </c>
      <c r="L37" s="23">
        <f t="shared" si="4"/>
        <v>1291.24</v>
      </c>
      <c r="M37" s="23">
        <f t="shared" si="4"/>
        <v>1291.24</v>
      </c>
      <c r="N37" s="23">
        <f t="shared" si="4"/>
        <v>1291.24</v>
      </c>
      <c r="O37" s="191">
        <f t="shared" si="3"/>
        <v>15494.88</v>
      </c>
    </row>
    <row r="38" spans="1:15" ht="20.100000000000001" customHeight="1" x14ac:dyDescent="0.25">
      <c r="A38" s="16" t="s">
        <v>90</v>
      </c>
      <c r="B38" s="22"/>
      <c r="C38" s="29"/>
      <c r="D38" s="22"/>
      <c r="E38" s="22"/>
      <c r="F38" s="22"/>
      <c r="G38" s="22"/>
      <c r="H38" s="22"/>
      <c r="I38" s="22"/>
      <c r="J38" s="22"/>
      <c r="K38" s="22"/>
      <c r="L38" s="22"/>
      <c r="M38" s="22"/>
      <c r="N38" s="22"/>
      <c r="O38" s="191">
        <f t="shared" si="3"/>
        <v>0</v>
      </c>
    </row>
    <row r="39" spans="1:15" ht="20.100000000000001" customHeight="1" x14ac:dyDescent="0.25">
      <c r="A39" s="16" t="s">
        <v>26</v>
      </c>
      <c r="B39" s="22"/>
      <c r="C39" s="25"/>
      <c r="D39" s="22"/>
      <c r="E39" s="22"/>
      <c r="F39" s="24"/>
      <c r="G39" s="22"/>
      <c r="H39" s="22"/>
      <c r="I39" s="22"/>
      <c r="J39" s="24"/>
      <c r="K39" s="24"/>
      <c r="L39" s="22"/>
      <c r="M39" s="22"/>
      <c r="N39" s="22"/>
      <c r="O39" s="191">
        <f t="shared" si="3"/>
        <v>0</v>
      </c>
    </row>
    <row r="40" spans="1:15" ht="20.100000000000001" customHeight="1" thickBot="1" x14ac:dyDescent="0.3">
      <c r="A40" s="164" t="s">
        <v>91</v>
      </c>
      <c r="B40" s="186"/>
      <c r="C40" s="185"/>
      <c r="D40" s="186"/>
      <c r="E40" s="186"/>
      <c r="F40" s="187"/>
      <c r="G40" s="186"/>
      <c r="H40" s="186"/>
      <c r="I40" s="186"/>
      <c r="J40" s="187"/>
      <c r="K40" s="187"/>
      <c r="L40" s="186"/>
      <c r="M40" s="186"/>
      <c r="N40" s="186"/>
      <c r="O40" s="194">
        <f t="shared" si="3"/>
        <v>0</v>
      </c>
    </row>
    <row r="41" spans="1:15" ht="20.100000000000001" customHeight="1" thickTop="1" thickBot="1" x14ac:dyDescent="0.3">
      <c r="A41" s="168" t="s">
        <v>27</v>
      </c>
      <c r="B41" s="183">
        <f t="shared" ref="B41:N41" si="5">SUM(B22:B40)</f>
        <v>0</v>
      </c>
      <c r="C41" s="183">
        <f t="shared" si="5"/>
        <v>1291.24</v>
      </c>
      <c r="D41" s="184">
        <f t="shared" si="5"/>
        <v>1291.24</v>
      </c>
      <c r="E41" s="184">
        <f t="shared" si="5"/>
        <v>1291.24</v>
      </c>
      <c r="F41" s="184">
        <f t="shared" si="5"/>
        <v>1291.24</v>
      </c>
      <c r="G41" s="184">
        <f t="shared" si="5"/>
        <v>1291.24</v>
      </c>
      <c r="H41" s="184">
        <f t="shared" si="5"/>
        <v>1291.24</v>
      </c>
      <c r="I41" s="184">
        <f t="shared" si="5"/>
        <v>1291.24</v>
      </c>
      <c r="J41" s="184">
        <f t="shared" si="5"/>
        <v>1291.24</v>
      </c>
      <c r="K41" s="184">
        <f t="shared" si="5"/>
        <v>1291.24</v>
      </c>
      <c r="L41" s="184">
        <f t="shared" si="5"/>
        <v>1291.24</v>
      </c>
      <c r="M41" s="184">
        <f t="shared" si="5"/>
        <v>1291.24</v>
      </c>
      <c r="N41" s="184">
        <f t="shared" si="5"/>
        <v>1291.24</v>
      </c>
      <c r="O41" s="189">
        <f t="shared" si="3"/>
        <v>15494.88</v>
      </c>
    </row>
    <row r="42" spans="1:15" ht="20.100000000000001" customHeight="1" thickBot="1" x14ac:dyDescent="0.3">
      <c r="A42" s="17"/>
      <c r="B42" s="39"/>
      <c r="C42" s="39"/>
      <c r="D42" s="39"/>
      <c r="E42" s="39"/>
      <c r="F42" s="39"/>
      <c r="G42" s="39"/>
      <c r="H42" s="39"/>
      <c r="I42" s="39"/>
      <c r="J42" s="39"/>
      <c r="K42" s="39"/>
      <c r="L42" s="39"/>
      <c r="M42" s="39"/>
      <c r="N42" s="39"/>
      <c r="O42" s="150"/>
    </row>
    <row r="43" spans="1:15" ht="20.100000000000001" customHeight="1" thickBot="1" x14ac:dyDescent="0.3">
      <c r="A43" s="168" t="s">
        <v>28</v>
      </c>
      <c r="B43" s="181">
        <f t="shared" ref="B43:N43" si="6">+B19-B41</f>
        <v>90000</v>
      </c>
      <c r="C43" s="181">
        <f t="shared" si="6"/>
        <v>88708.76</v>
      </c>
      <c r="D43" s="181">
        <f t="shared" si="6"/>
        <v>87417.51999999999</v>
      </c>
      <c r="E43" s="181">
        <f t="shared" si="6"/>
        <v>86126.279999999984</v>
      </c>
      <c r="F43" s="182">
        <f t="shared" si="6"/>
        <v>84835.039999999979</v>
      </c>
      <c r="G43" s="182">
        <f t="shared" si="6"/>
        <v>83543.799999999974</v>
      </c>
      <c r="H43" s="182">
        <f t="shared" si="6"/>
        <v>82252.559999999969</v>
      </c>
      <c r="I43" s="182">
        <f t="shared" si="6"/>
        <v>80961.319999999963</v>
      </c>
      <c r="J43" s="182">
        <f t="shared" si="6"/>
        <v>79670.079999999958</v>
      </c>
      <c r="K43" s="182">
        <f t="shared" si="6"/>
        <v>78378.839999999953</v>
      </c>
      <c r="L43" s="181">
        <f t="shared" si="6"/>
        <v>77087.599999999948</v>
      </c>
      <c r="M43" s="181">
        <f t="shared" si="6"/>
        <v>75796.359999999942</v>
      </c>
      <c r="N43" s="181">
        <f t="shared" si="6"/>
        <v>74505.119999999937</v>
      </c>
    </row>
    <row r="44" spans="1:15" ht="20.100000000000001" customHeight="1" x14ac:dyDescent="0.25">
      <c r="A44" s="167"/>
      <c r="B44" s="150"/>
      <c r="C44" s="150"/>
      <c r="D44" s="150"/>
      <c r="E44" s="150"/>
      <c r="F44" s="150"/>
      <c r="G44" s="150"/>
      <c r="H44" s="150"/>
      <c r="I44" s="150"/>
      <c r="J44" s="150"/>
      <c r="K44" s="150"/>
      <c r="L44" s="150"/>
      <c r="M44" s="150"/>
      <c r="N44" s="150"/>
      <c r="O44" s="150"/>
    </row>
    <row r="45" spans="1:15" ht="20.100000000000001" customHeight="1" x14ac:dyDescent="0.25">
      <c r="A45" s="38" t="s">
        <v>97</v>
      </c>
      <c r="B45" s="35">
        <f>B18-B41</f>
        <v>90000</v>
      </c>
      <c r="C45" s="35">
        <f t="shared" ref="C45:N45" si="7">C18-C41</f>
        <v>-1291.24</v>
      </c>
      <c r="D45" s="35">
        <f t="shared" si="7"/>
        <v>-1291.24</v>
      </c>
      <c r="E45" s="35">
        <f t="shared" si="7"/>
        <v>-1291.24</v>
      </c>
      <c r="F45" s="35">
        <f t="shared" si="7"/>
        <v>-1291.24</v>
      </c>
      <c r="G45" s="35">
        <f t="shared" si="7"/>
        <v>-1291.24</v>
      </c>
      <c r="H45" s="35">
        <f t="shared" si="7"/>
        <v>-1291.24</v>
      </c>
      <c r="I45" s="35">
        <f t="shared" si="7"/>
        <v>-1291.24</v>
      </c>
      <c r="J45" s="35">
        <f t="shared" si="7"/>
        <v>-1291.24</v>
      </c>
      <c r="K45" s="35">
        <f t="shared" si="7"/>
        <v>-1291.24</v>
      </c>
      <c r="L45" s="35">
        <f t="shared" si="7"/>
        <v>-1291.24</v>
      </c>
      <c r="M45" s="35">
        <f t="shared" si="7"/>
        <v>-1291.24</v>
      </c>
      <c r="N45" s="35">
        <f t="shared" si="7"/>
        <v>-1291.24</v>
      </c>
      <c r="O45" s="35">
        <f>SUM(C18:N18)-SUM(C41:N41)</f>
        <v>-15494.88</v>
      </c>
    </row>
    <row r="46" spans="1:15" ht="20.100000000000001" customHeight="1" x14ac:dyDescent="0.25">
      <c r="A46" s="11" t="s">
        <v>29</v>
      </c>
    </row>
    <row r="53" spans="6:6" x14ac:dyDescent="0.25">
      <c r="F53" s="15"/>
    </row>
  </sheetData>
  <mergeCells count="7">
    <mergeCell ref="A3:O3"/>
    <mergeCell ref="A9:O9"/>
    <mergeCell ref="H7:I7"/>
    <mergeCell ref="K7:L7"/>
    <mergeCell ref="E1:J1"/>
    <mergeCell ref="K5:L6"/>
    <mergeCell ref="H5:I6"/>
  </mergeCells>
  <printOptions horizontalCentered="1" verticalCentered="1"/>
  <pageMargins left="0.25" right="0.25" top="0.25" bottom="0.25" header="0.3" footer="0.3"/>
  <pageSetup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AA4246-6646-40AA-9981-1A91928AC84C}">
          <x14:formula1>
            <xm:f>'Loan Caculator'!$O$2:$O$3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2"/>
  <sheetViews>
    <sheetView topLeftCell="A2" zoomScale="80" zoomScaleNormal="80" workbookViewId="0">
      <selection activeCell="N14" sqref="N14"/>
    </sheetView>
  </sheetViews>
  <sheetFormatPr defaultColWidth="11.42578125" defaultRowHeight="15" x14ac:dyDescent="0.25"/>
  <cols>
    <col min="1" max="1" width="29.28515625" style="1" customWidth="1"/>
    <col min="2" max="2" width="15.85546875" style="1" customWidth="1"/>
    <col min="3" max="3" width="14.5703125" style="1" customWidth="1"/>
    <col min="4" max="13" width="12.7109375" style="1" customWidth="1"/>
    <col min="14" max="14" width="13.7109375" style="1" customWidth="1"/>
    <col min="15" max="15" width="12.7109375" style="1" customWidth="1"/>
    <col min="16" max="16384" width="11.42578125" style="1"/>
  </cols>
  <sheetData>
    <row r="1" spans="1:15" ht="48" customHeight="1" x14ac:dyDescent="0.25">
      <c r="D1" s="46" t="s">
        <v>42</v>
      </c>
      <c r="E1" s="46"/>
      <c r="F1" s="46"/>
      <c r="G1" s="46"/>
      <c r="H1" s="46"/>
      <c r="I1" s="46"/>
    </row>
    <row r="2" spans="1:15" ht="16.5" thickBot="1" x14ac:dyDescent="0.3">
      <c r="A2" s="13"/>
      <c r="B2" s="19"/>
      <c r="C2" s="3"/>
      <c r="D2" s="111">
        <f>'Yr 1 Projections'!E2</f>
        <v>0</v>
      </c>
      <c r="E2" s="112"/>
      <c r="F2" s="112"/>
      <c r="G2" s="112"/>
      <c r="H2" s="112"/>
      <c r="I2" s="113"/>
      <c r="J2" s="19"/>
      <c r="K2" s="3"/>
      <c r="L2" s="21"/>
      <c r="M2" s="19"/>
      <c r="N2" s="19"/>
      <c r="O2" s="19"/>
    </row>
    <row r="3" spans="1:15" ht="29.25" customHeight="1" thickBot="1" x14ac:dyDescent="0.3">
      <c r="A3" s="114" t="s">
        <v>92</v>
      </c>
      <c r="B3" s="115"/>
      <c r="C3" s="115"/>
      <c r="D3" s="115"/>
      <c r="E3" s="115"/>
      <c r="F3" s="115"/>
      <c r="G3" s="115"/>
      <c r="H3" s="115"/>
      <c r="I3" s="115"/>
      <c r="J3" s="115"/>
      <c r="K3" s="115"/>
      <c r="L3" s="115"/>
      <c r="M3" s="115"/>
      <c r="N3" s="116"/>
    </row>
    <row r="4" spans="1:15" ht="15.75" thickBot="1" x14ac:dyDescent="0.3">
      <c r="K4" s="30" t="s">
        <v>93</v>
      </c>
    </row>
    <row r="5" spans="1:15" ht="13.5" customHeight="1" thickBot="1" x14ac:dyDescent="0.3">
      <c r="A5" s="125" t="s">
        <v>75</v>
      </c>
      <c r="B5" s="127">
        <f>'Yr 1 Projections'!B5</f>
        <v>120</v>
      </c>
      <c r="D5" s="13"/>
      <c r="E5" s="131"/>
      <c r="F5" s="131"/>
      <c r="G5" s="17"/>
      <c r="H5" s="31"/>
      <c r="I5" s="31"/>
      <c r="J5" s="17"/>
      <c r="K5" s="31"/>
      <c r="L5" s="31"/>
    </row>
    <row r="6" spans="1:15" ht="15.75" thickBot="1" x14ac:dyDescent="0.3">
      <c r="A6" s="135" t="s">
        <v>76</v>
      </c>
      <c r="B6" s="120" t="str">
        <f>'Yr 1 Projections'!B6</f>
        <v>(MCLP) Low Income Microenterprise Stablization</v>
      </c>
      <c r="C6" s="130"/>
      <c r="D6" s="121"/>
      <c r="E6" s="132"/>
      <c r="F6" s="133"/>
      <c r="G6" s="17"/>
      <c r="H6" s="31"/>
      <c r="I6" s="31"/>
      <c r="J6" s="17"/>
      <c r="K6" s="32">
        <f>B7</f>
        <v>90000</v>
      </c>
      <c r="L6" s="31"/>
    </row>
    <row r="7" spans="1:15" ht="14.25" customHeight="1" thickBot="1" x14ac:dyDescent="0.3">
      <c r="A7" s="126" t="s">
        <v>77</v>
      </c>
      <c r="B7" s="128">
        <f>'Yr 1 Projections'!B7</f>
        <v>90000</v>
      </c>
      <c r="D7" s="119"/>
      <c r="E7" s="42"/>
      <c r="F7" s="42"/>
      <c r="G7" s="18"/>
      <c r="H7" s="43"/>
      <c r="I7" s="44"/>
      <c r="J7" s="17"/>
      <c r="K7" s="45"/>
      <c r="L7" s="45"/>
    </row>
    <row r="8" spans="1:15" ht="16.5" thickBot="1" x14ac:dyDescent="0.3">
      <c r="A8" s="129" t="s">
        <v>98</v>
      </c>
      <c r="B8" s="134">
        <f>'Yr 1 Projections'!B8</f>
        <v>0.12</v>
      </c>
      <c r="C8" s="122"/>
      <c r="D8" s="14"/>
      <c r="G8" s="33"/>
    </row>
    <row r="9" spans="1:15" ht="15" customHeight="1" x14ac:dyDescent="0.25">
      <c r="A9" s="41" t="s">
        <v>152</v>
      </c>
      <c r="B9" s="41"/>
      <c r="C9" s="41"/>
      <c r="D9" s="41"/>
      <c r="E9" s="41"/>
      <c r="F9" s="41"/>
      <c r="G9" s="41"/>
      <c r="H9" s="41"/>
      <c r="I9" s="41"/>
      <c r="J9" s="41"/>
      <c r="K9" s="41"/>
      <c r="L9" s="41"/>
      <c r="M9" s="41"/>
      <c r="N9" s="41"/>
      <c r="O9" s="197"/>
    </row>
    <row r="10" spans="1:15" ht="15.75" thickBot="1" x14ac:dyDescent="0.3">
      <c r="B10" s="12" t="s">
        <v>30</v>
      </c>
      <c r="C10" s="12" t="s">
        <v>31</v>
      </c>
      <c r="D10" s="12" t="s">
        <v>32</v>
      </c>
      <c r="E10" s="12" t="s">
        <v>33</v>
      </c>
      <c r="F10" s="12" t="s">
        <v>34</v>
      </c>
      <c r="G10" s="12" t="s">
        <v>35</v>
      </c>
      <c r="H10" s="12" t="s">
        <v>36</v>
      </c>
      <c r="I10" s="12" t="s">
        <v>37</v>
      </c>
      <c r="J10" s="12" t="s">
        <v>38</v>
      </c>
      <c r="K10" s="12" t="s">
        <v>39</v>
      </c>
      <c r="L10" s="12" t="s">
        <v>40</v>
      </c>
      <c r="M10" s="12" t="s">
        <v>41</v>
      </c>
      <c r="N10" s="12" t="s">
        <v>11</v>
      </c>
    </row>
    <row r="11" spans="1:15" ht="20.100000000000001" customHeight="1" thickBot="1" x14ac:dyDescent="0.3">
      <c r="A11" s="170"/>
      <c r="B11" s="198" t="s">
        <v>12</v>
      </c>
      <c r="C11" s="198" t="s">
        <v>12</v>
      </c>
      <c r="D11" s="198" t="s">
        <v>12</v>
      </c>
      <c r="E11" s="199" t="s">
        <v>12</v>
      </c>
      <c r="F11" s="198" t="s">
        <v>12</v>
      </c>
      <c r="G11" s="198" t="s">
        <v>12</v>
      </c>
      <c r="H11" s="198" t="s">
        <v>12</v>
      </c>
      <c r="I11" s="199" t="s">
        <v>12</v>
      </c>
      <c r="J11" s="199" t="s">
        <v>12</v>
      </c>
      <c r="K11" s="198" t="s">
        <v>12</v>
      </c>
      <c r="L11" s="198" t="s">
        <v>12</v>
      </c>
      <c r="M11" s="200" t="s">
        <v>12</v>
      </c>
      <c r="N11" s="201" t="s">
        <v>12</v>
      </c>
    </row>
    <row r="12" spans="1:15" ht="20.100000000000001" customHeight="1" thickBot="1" x14ac:dyDescent="0.3">
      <c r="A12" s="196" t="s">
        <v>13</v>
      </c>
      <c r="B12" s="159">
        <f>'Yr 1 Projections'!N43</f>
        <v>74505.119999999937</v>
      </c>
      <c r="C12" s="159">
        <f t="shared" ref="C12:M12" si="0">B42</f>
        <v>73213.879999999932</v>
      </c>
      <c r="D12" s="159">
        <f t="shared" si="0"/>
        <v>71922.639999999927</v>
      </c>
      <c r="E12" s="160">
        <f t="shared" si="0"/>
        <v>70631.399999999921</v>
      </c>
      <c r="F12" s="159">
        <f t="shared" si="0"/>
        <v>69340.159999999916</v>
      </c>
      <c r="G12" s="159">
        <f t="shared" si="0"/>
        <v>68048.919999999911</v>
      </c>
      <c r="H12" s="159">
        <f t="shared" si="0"/>
        <v>66757.679999999906</v>
      </c>
      <c r="I12" s="160">
        <f t="shared" si="0"/>
        <v>65466.439999999908</v>
      </c>
      <c r="J12" s="160">
        <f t="shared" si="0"/>
        <v>64175.19999999991</v>
      </c>
      <c r="K12" s="159">
        <f t="shared" si="0"/>
        <v>62883.959999999912</v>
      </c>
      <c r="L12" s="159">
        <f t="shared" si="0"/>
        <v>61592.719999999914</v>
      </c>
      <c r="M12" s="159">
        <f t="shared" si="0"/>
        <v>60301.479999999916</v>
      </c>
      <c r="N12" s="36"/>
    </row>
    <row r="13" spans="1:15" ht="20.100000000000001" customHeight="1" thickBot="1" x14ac:dyDescent="0.35">
      <c r="A13" s="169" t="s">
        <v>14</v>
      </c>
      <c r="B13" s="171"/>
      <c r="C13" s="172"/>
      <c r="D13" s="172"/>
      <c r="E13" s="172"/>
      <c r="F13" s="172"/>
      <c r="G13" s="172"/>
      <c r="H13" s="172"/>
      <c r="I13" s="172"/>
      <c r="J13" s="172"/>
      <c r="K13" s="172"/>
      <c r="L13" s="172"/>
      <c r="M13" s="172"/>
      <c r="N13" s="173"/>
    </row>
    <row r="14" spans="1:15" ht="20.100000000000001" customHeight="1" x14ac:dyDescent="0.25">
      <c r="A14" s="203" t="s">
        <v>153</v>
      </c>
      <c r="B14" s="154"/>
      <c r="C14" s="154"/>
      <c r="D14" s="154"/>
      <c r="E14" s="155"/>
      <c r="F14" s="154"/>
      <c r="G14" s="154"/>
      <c r="H14" s="154"/>
      <c r="I14" s="155"/>
      <c r="J14" s="155"/>
      <c r="K14" s="154"/>
      <c r="L14" s="154"/>
      <c r="M14" s="154"/>
      <c r="N14" s="156">
        <f t="shared" ref="N14:N16" si="1">SUM(B14:M14)</f>
        <v>0</v>
      </c>
    </row>
    <row r="15" spans="1:15" ht="20.100000000000001" customHeight="1" x14ac:dyDescent="0.25">
      <c r="A15" s="2" t="s">
        <v>154</v>
      </c>
      <c r="B15" s="22"/>
      <c r="C15" s="22"/>
      <c r="D15" s="22"/>
      <c r="E15" s="22"/>
      <c r="F15" s="22"/>
      <c r="G15" s="22"/>
      <c r="H15" s="22"/>
      <c r="I15" s="22"/>
      <c r="J15" s="22"/>
      <c r="K15" s="22"/>
      <c r="L15" s="22"/>
      <c r="M15" s="22"/>
      <c r="N15" s="34">
        <f t="shared" si="1"/>
        <v>0</v>
      </c>
    </row>
    <row r="16" spans="1:15" ht="20.100000000000001" customHeight="1" x14ac:dyDescent="0.25">
      <c r="A16" s="16" t="s">
        <v>83</v>
      </c>
      <c r="B16" s="22" t="s">
        <v>19</v>
      </c>
      <c r="C16" s="22" t="s">
        <v>19</v>
      </c>
      <c r="D16" s="22" t="s">
        <v>19</v>
      </c>
      <c r="E16" s="24" t="s">
        <v>19</v>
      </c>
      <c r="F16" s="22" t="s">
        <v>19</v>
      </c>
      <c r="G16" s="22" t="s">
        <v>19</v>
      </c>
      <c r="H16" s="22" t="s">
        <v>19</v>
      </c>
      <c r="I16" s="24" t="s">
        <v>19</v>
      </c>
      <c r="J16" s="24" t="s">
        <v>19</v>
      </c>
      <c r="K16" s="22" t="s">
        <v>19</v>
      </c>
      <c r="L16" s="22" t="s">
        <v>19</v>
      </c>
      <c r="M16" s="22" t="s">
        <v>19</v>
      </c>
      <c r="N16" s="34">
        <f t="shared" si="1"/>
        <v>0</v>
      </c>
    </row>
    <row r="17" spans="1:15" ht="20.100000000000001" customHeight="1" thickBot="1" x14ac:dyDescent="0.3">
      <c r="A17" s="164" t="s">
        <v>84</v>
      </c>
      <c r="B17" s="152">
        <f>SUM(B14:B16)</f>
        <v>0</v>
      </c>
      <c r="C17" s="152">
        <f>SUM(C14:C16)</f>
        <v>0</v>
      </c>
      <c r="D17" s="152">
        <f>SUM(D14:D16)</f>
        <v>0</v>
      </c>
      <c r="E17" s="152">
        <f>SUM(E14:E16)</f>
        <v>0</v>
      </c>
      <c r="F17" s="152">
        <f>SUM(F14:F16)</f>
        <v>0</v>
      </c>
      <c r="G17" s="152">
        <f>SUM(G14:G16)</f>
        <v>0</v>
      </c>
      <c r="H17" s="152">
        <f>SUM(H14:H16)</f>
        <v>0</v>
      </c>
      <c r="I17" s="152">
        <f>SUM(I14:I16)</f>
        <v>0</v>
      </c>
      <c r="J17" s="152">
        <f>SUM(J14:J16)</f>
        <v>0</v>
      </c>
      <c r="K17" s="152">
        <f>SUM(K14:K16)</f>
        <v>0</v>
      </c>
      <c r="L17" s="152">
        <f>SUM(L14:L16)</f>
        <v>0</v>
      </c>
      <c r="M17" s="152">
        <f>SUM(M14:M16)</f>
        <v>0</v>
      </c>
      <c r="N17" s="162">
        <f>SUM(B17:M17)</f>
        <v>0</v>
      </c>
    </row>
    <row r="18" spans="1:15" ht="20.100000000000001" customHeight="1" thickTop="1" thickBot="1" x14ac:dyDescent="0.3">
      <c r="A18" s="166" t="s">
        <v>15</v>
      </c>
      <c r="B18" s="180">
        <f>B12+B17</f>
        <v>74505.119999999937</v>
      </c>
      <c r="C18" s="180">
        <f>C12+C17</f>
        <v>73213.879999999932</v>
      </c>
      <c r="D18" s="180">
        <f>D12+D17</f>
        <v>71922.639999999927</v>
      </c>
      <c r="E18" s="180">
        <f>E12+E17</f>
        <v>70631.399999999921</v>
      </c>
      <c r="F18" s="180">
        <f>F12+F17</f>
        <v>69340.159999999916</v>
      </c>
      <c r="G18" s="180">
        <f>G12+G17</f>
        <v>68048.919999999911</v>
      </c>
      <c r="H18" s="180">
        <f>H12+H17</f>
        <v>66757.679999999906</v>
      </c>
      <c r="I18" s="180">
        <f>I12+I17</f>
        <v>65466.439999999908</v>
      </c>
      <c r="J18" s="180">
        <f>J12+J17</f>
        <v>64175.19999999991</v>
      </c>
      <c r="K18" s="180">
        <f>K12+K17</f>
        <v>62883.959999999912</v>
      </c>
      <c r="L18" s="180">
        <f>L12+L17</f>
        <v>61592.719999999914</v>
      </c>
      <c r="M18" s="180">
        <f>M12+M17</f>
        <v>60301.479999999916</v>
      </c>
      <c r="N18" s="163"/>
    </row>
    <row r="19" spans="1:15" ht="20.100000000000001" customHeight="1" thickBot="1" x14ac:dyDescent="0.3">
      <c r="A19" s="17"/>
      <c r="B19" s="39"/>
      <c r="C19" s="39"/>
      <c r="D19" s="39"/>
      <c r="E19" s="39"/>
      <c r="F19" s="39"/>
      <c r="G19" s="39"/>
      <c r="H19" s="39"/>
      <c r="I19" s="39"/>
      <c r="J19" s="39"/>
      <c r="K19" s="39"/>
      <c r="L19" s="39"/>
      <c r="M19" s="39"/>
      <c r="N19" s="150"/>
      <c r="O19" s="17"/>
    </row>
    <row r="20" spans="1:15" ht="20.100000000000001" customHeight="1" thickBot="1" x14ac:dyDescent="0.35">
      <c r="A20" s="161" t="s">
        <v>16</v>
      </c>
      <c r="B20" s="177"/>
      <c r="C20" s="178"/>
      <c r="D20" s="178"/>
      <c r="E20" s="178"/>
      <c r="F20" s="178"/>
      <c r="G20" s="178"/>
      <c r="H20" s="178"/>
      <c r="I20" s="178"/>
      <c r="J20" s="178"/>
      <c r="K20" s="178"/>
      <c r="L20" s="178"/>
      <c r="M20" s="178"/>
      <c r="N20" s="179"/>
    </row>
    <row r="21" spans="1:15" ht="20.100000000000001" customHeight="1" x14ac:dyDescent="0.25">
      <c r="A21" s="165" t="s">
        <v>94</v>
      </c>
      <c r="B21" s="154"/>
      <c r="C21" s="154"/>
      <c r="D21" s="154"/>
      <c r="E21" s="155"/>
      <c r="F21" s="154"/>
      <c r="G21" s="154"/>
      <c r="H21" s="154"/>
      <c r="I21" s="155"/>
      <c r="J21" s="155"/>
      <c r="K21" s="154"/>
      <c r="L21" s="154"/>
      <c r="M21" s="154"/>
      <c r="N21" s="156">
        <f t="shared" ref="N21:N40" si="2">SUM(B21:M21)</f>
        <v>0</v>
      </c>
    </row>
    <row r="22" spans="1:15" ht="20.100000000000001" customHeight="1" x14ac:dyDescent="0.25">
      <c r="A22" s="2" t="s">
        <v>17</v>
      </c>
      <c r="B22" s="25"/>
      <c r="C22" s="22"/>
      <c r="D22" s="22"/>
      <c r="E22" s="22"/>
      <c r="F22" s="22"/>
      <c r="G22" s="22"/>
      <c r="H22" s="22"/>
      <c r="I22" s="22"/>
      <c r="J22" s="22"/>
      <c r="K22" s="22"/>
      <c r="L22" s="22"/>
      <c r="M22" s="22"/>
      <c r="N22" s="34">
        <f t="shared" si="2"/>
        <v>0</v>
      </c>
    </row>
    <row r="23" spans="1:15" ht="20.100000000000001" customHeight="1" x14ac:dyDescent="0.25">
      <c r="A23" s="2" t="s">
        <v>95</v>
      </c>
      <c r="B23" s="25"/>
      <c r="C23" s="22"/>
      <c r="D23" s="22"/>
      <c r="E23" s="22"/>
      <c r="F23" s="22"/>
      <c r="G23" s="22"/>
      <c r="H23" s="22"/>
      <c r="I23" s="22"/>
      <c r="J23" s="22"/>
      <c r="K23" s="22"/>
      <c r="L23" s="22"/>
      <c r="M23" s="22"/>
      <c r="N23" s="34">
        <f t="shared" si="2"/>
        <v>0</v>
      </c>
    </row>
    <row r="24" spans="1:15" ht="20.100000000000001" customHeight="1" x14ac:dyDescent="0.25">
      <c r="A24" s="16" t="s">
        <v>18</v>
      </c>
      <c r="B24" s="25"/>
      <c r="C24" s="22"/>
      <c r="D24" s="22"/>
      <c r="E24" s="22"/>
      <c r="F24" s="22"/>
      <c r="G24" s="22"/>
      <c r="H24" s="22"/>
      <c r="I24" s="22"/>
      <c r="J24" s="22"/>
      <c r="K24" s="22"/>
      <c r="L24" s="22"/>
      <c r="M24" s="22"/>
      <c r="N24" s="34">
        <f t="shared" si="2"/>
        <v>0</v>
      </c>
    </row>
    <row r="25" spans="1:15" ht="20.100000000000001" customHeight="1" x14ac:dyDescent="0.25">
      <c r="A25" s="2" t="s">
        <v>96</v>
      </c>
      <c r="B25" s="25"/>
      <c r="C25" s="22"/>
      <c r="D25" s="22"/>
      <c r="E25" s="22"/>
      <c r="F25" s="22"/>
      <c r="G25" s="22"/>
      <c r="H25" s="22"/>
      <c r="I25" s="22"/>
      <c r="J25" s="22"/>
      <c r="K25" s="22"/>
      <c r="L25" s="22"/>
      <c r="M25" s="22"/>
      <c r="N25" s="34">
        <f t="shared" si="2"/>
        <v>0</v>
      </c>
    </row>
    <row r="26" spans="1:15" ht="20.100000000000001" customHeight="1" x14ac:dyDescent="0.25">
      <c r="A26" s="2" t="s">
        <v>85</v>
      </c>
      <c r="B26" s="25"/>
      <c r="C26" s="22"/>
      <c r="D26" s="22"/>
      <c r="E26" s="22"/>
      <c r="F26" s="22"/>
      <c r="G26" s="22"/>
      <c r="H26" s="22"/>
      <c r="I26" s="22"/>
      <c r="J26" s="22"/>
      <c r="K26" s="22"/>
      <c r="L26" s="22"/>
      <c r="M26" s="22"/>
      <c r="N26" s="34">
        <f t="shared" si="2"/>
        <v>0</v>
      </c>
    </row>
    <row r="27" spans="1:15" ht="20.100000000000001" customHeight="1" x14ac:dyDescent="0.25">
      <c r="A27" s="2" t="s">
        <v>20</v>
      </c>
      <c r="B27" s="25"/>
      <c r="C27" s="22"/>
      <c r="D27" s="22"/>
      <c r="E27" s="22"/>
      <c r="F27" s="22"/>
      <c r="G27" s="22"/>
      <c r="H27" s="22"/>
      <c r="I27" s="22"/>
      <c r="J27" s="22"/>
      <c r="K27" s="22"/>
      <c r="L27" s="22"/>
      <c r="M27" s="22"/>
      <c r="N27" s="34">
        <f t="shared" si="2"/>
        <v>0</v>
      </c>
    </row>
    <row r="28" spans="1:15" ht="20.100000000000001" customHeight="1" x14ac:dyDescent="0.25">
      <c r="A28" s="2" t="s">
        <v>86</v>
      </c>
      <c r="B28" s="25"/>
      <c r="C28" s="22"/>
      <c r="D28" s="22"/>
      <c r="E28" s="22"/>
      <c r="F28" s="22"/>
      <c r="G28" s="22"/>
      <c r="H28" s="22"/>
      <c r="I28" s="22"/>
      <c r="J28" s="22"/>
      <c r="K28" s="22"/>
      <c r="L28" s="22"/>
      <c r="M28" s="22"/>
      <c r="N28" s="34">
        <f t="shared" si="2"/>
        <v>0</v>
      </c>
    </row>
    <row r="29" spans="1:15" ht="20.100000000000001" customHeight="1" x14ac:dyDescent="0.25">
      <c r="A29" s="2" t="s">
        <v>21</v>
      </c>
      <c r="B29" s="25"/>
      <c r="C29" s="22"/>
      <c r="D29" s="22"/>
      <c r="E29" s="22"/>
      <c r="F29" s="22"/>
      <c r="G29" s="22"/>
      <c r="H29" s="22"/>
      <c r="I29" s="22"/>
      <c r="J29" s="22"/>
      <c r="K29" s="22"/>
      <c r="L29" s="22"/>
      <c r="M29" s="22"/>
      <c r="N29" s="34">
        <f t="shared" si="2"/>
        <v>0</v>
      </c>
    </row>
    <row r="30" spans="1:15" ht="20.100000000000001" customHeight="1" x14ac:dyDescent="0.25">
      <c r="A30" s="2" t="s">
        <v>22</v>
      </c>
      <c r="B30" s="25"/>
      <c r="C30" s="22"/>
      <c r="D30" s="22"/>
      <c r="E30" s="24"/>
      <c r="F30" s="24"/>
      <c r="G30" s="24"/>
      <c r="H30" s="24"/>
      <c r="I30" s="24"/>
      <c r="J30" s="24"/>
      <c r="K30" s="22"/>
      <c r="L30" s="22"/>
      <c r="M30" s="22"/>
      <c r="N30" s="34">
        <f t="shared" si="2"/>
        <v>0</v>
      </c>
    </row>
    <row r="31" spans="1:15" ht="20.100000000000001" customHeight="1" x14ac:dyDescent="0.25">
      <c r="A31" s="2" t="s">
        <v>23</v>
      </c>
      <c r="B31" s="25"/>
      <c r="C31" s="22"/>
      <c r="D31" s="22"/>
      <c r="E31" s="22"/>
      <c r="F31" s="22"/>
      <c r="G31" s="22"/>
      <c r="H31" s="22"/>
      <c r="I31" s="22"/>
      <c r="J31" s="22"/>
      <c r="K31" s="22"/>
      <c r="L31" s="22"/>
      <c r="M31" s="22"/>
      <c r="N31" s="34">
        <f t="shared" si="2"/>
        <v>0</v>
      </c>
    </row>
    <row r="32" spans="1:15" ht="20.100000000000001" customHeight="1" x14ac:dyDescent="0.25">
      <c r="A32" s="2" t="s">
        <v>24</v>
      </c>
      <c r="B32" s="27"/>
      <c r="C32" s="28"/>
      <c r="D32" s="28"/>
      <c r="E32" s="28"/>
      <c r="F32" s="28"/>
      <c r="G32" s="28"/>
      <c r="H32" s="28"/>
      <c r="I32" s="28"/>
      <c r="J32" s="28"/>
      <c r="K32" s="28"/>
      <c r="L32" s="28"/>
      <c r="M32" s="28"/>
      <c r="N32" s="34">
        <f t="shared" si="2"/>
        <v>0</v>
      </c>
    </row>
    <row r="33" spans="1:14" ht="20.100000000000001" customHeight="1" x14ac:dyDescent="0.25">
      <c r="A33" s="2" t="s">
        <v>25</v>
      </c>
      <c r="B33" s="25"/>
      <c r="C33" s="22"/>
      <c r="D33" s="22"/>
      <c r="E33" s="22"/>
      <c r="F33" s="22"/>
      <c r="G33" s="22" t="s">
        <v>19</v>
      </c>
      <c r="H33" s="22"/>
      <c r="I33" s="22"/>
      <c r="J33" s="22"/>
      <c r="K33" s="22"/>
      <c r="L33" s="22"/>
      <c r="M33" s="22"/>
      <c r="N33" s="34">
        <f t="shared" si="2"/>
        <v>0</v>
      </c>
    </row>
    <row r="34" spans="1:14" ht="20.100000000000001" customHeight="1" x14ac:dyDescent="0.25">
      <c r="A34" s="2" t="s">
        <v>87</v>
      </c>
      <c r="B34" s="25"/>
      <c r="C34" s="22"/>
      <c r="D34" s="22"/>
      <c r="E34" s="22"/>
      <c r="F34" s="22"/>
      <c r="G34" s="22"/>
      <c r="H34" s="22"/>
      <c r="I34" s="22"/>
      <c r="J34" s="22"/>
      <c r="K34" s="22"/>
      <c r="L34" s="22"/>
      <c r="M34" s="22"/>
      <c r="N34" s="34">
        <f t="shared" si="2"/>
        <v>0</v>
      </c>
    </row>
    <row r="35" spans="1:14" ht="20.100000000000001" customHeight="1" x14ac:dyDescent="0.25">
      <c r="A35" s="2" t="s">
        <v>88</v>
      </c>
      <c r="B35" s="25"/>
      <c r="C35" s="22"/>
      <c r="D35" s="22"/>
      <c r="E35" s="22"/>
      <c r="F35" s="22"/>
      <c r="G35" s="22"/>
      <c r="H35" s="22"/>
      <c r="I35" s="22"/>
      <c r="J35" s="22"/>
      <c r="K35" s="22"/>
      <c r="L35" s="22"/>
      <c r="M35" s="22"/>
      <c r="N35" s="34">
        <f t="shared" si="2"/>
        <v>0</v>
      </c>
    </row>
    <row r="36" spans="1:14" ht="20.100000000000001" customHeight="1" x14ac:dyDescent="0.25">
      <c r="A36" s="2" t="s">
        <v>89</v>
      </c>
      <c r="B36" s="29">
        <f>'Yr 1 Projections'!N37</f>
        <v>1291.24</v>
      </c>
      <c r="C36" s="23">
        <f t="shared" ref="C36:M36" si="3">B36</f>
        <v>1291.24</v>
      </c>
      <c r="D36" s="23">
        <f t="shared" si="3"/>
        <v>1291.24</v>
      </c>
      <c r="E36" s="23">
        <f t="shared" si="3"/>
        <v>1291.24</v>
      </c>
      <c r="F36" s="23">
        <f t="shared" si="3"/>
        <v>1291.24</v>
      </c>
      <c r="G36" s="23">
        <f t="shared" si="3"/>
        <v>1291.24</v>
      </c>
      <c r="H36" s="23">
        <f t="shared" si="3"/>
        <v>1291.24</v>
      </c>
      <c r="I36" s="23">
        <f t="shared" si="3"/>
        <v>1291.24</v>
      </c>
      <c r="J36" s="23">
        <f t="shared" si="3"/>
        <v>1291.24</v>
      </c>
      <c r="K36" s="23">
        <f t="shared" si="3"/>
        <v>1291.24</v>
      </c>
      <c r="L36" s="23">
        <f t="shared" si="3"/>
        <v>1291.24</v>
      </c>
      <c r="M36" s="23">
        <f t="shared" si="3"/>
        <v>1291.24</v>
      </c>
      <c r="N36" s="34">
        <f t="shared" si="2"/>
        <v>15494.88</v>
      </c>
    </row>
    <row r="37" spans="1:14" ht="20.100000000000001" customHeight="1" x14ac:dyDescent="0.25">
      <c r="A37" s="16" t="s">
        <v>90</v>
      </c>
      <c r="B37" s="29"/>
      <c r="C37" s="22"/>
      <c r="D37" s="22"/>
      <c r="E37" s="22"/>
      <c r="F37" s="22"/>
      <c r="G37" s="22"/>
      <c r="H37" s="22"/>
      <c r="I37" s="22"/>
      <c r="J37" s="22"/>
      <c r="K37" s="22"/>
      <c r="L37" s="22"/>
      <c r="M37" s="22"/>
      <c r="N37" s="34">
        <f t="shared" si="2"/>
        <v>0</v>
      </c>
    </row>
    <row r="38" spans="1:14" ht="20.100000000000001" customHeight="1" x14ac:dyDescent="0.25">
      <c r="A38" s="16" t="s">
        <v>26</v>
      </c>
      <c r="B38" s="25"/>
      <c r="C38" s="22"/>
      <c r="D38" s="22"/>
      <c r="E38" s="24"/>
      <c r="F38" s="22"/>
      <c r="G38" s="22"/>
      <c r="H38" s="22"/>
      <c r="I38" s="24"/>
      <c r="J38" s="24"/>
      <c r="K38" s="22"/>
      <c r="L38" s="22"/>
      <c r="M38" s="22"/>
      <c r="N38" s="34">
        <f t="shared" si="2"/>
        <v>0</v>
      </c>
    </row>
    <row r="39" spans="1:14" ht="20.100000000000001" customHeight="1" thickBot="1" x14ac:dyDescent="0.3">
      <c r="A39" s="164" t="s">
        <v>91</v>
      </c>
      <c r="B39" s="185"/>
      <c r="C39" s="186"/>
      <c r="D39" s="186"/>
      <c r="E39" s="187"/>
      <c r="F39" s="186"/>
      <c r="G39" s="186"/>
      <c r="H39" s="186"/>
      <c r="I39" s="187"/>
      <c r="J39" s="187"/>
      <c r="K39" s="186"/>
      <c r="L39" s="186"/>
      <c r="M39" s="186"/>
      <c r="N39" s="188">
        <f t="shared" si="2"/>
        <v>0</v>
      </c>
    </row>
    <row r="40" spans="1:14" ht="20.100000000000001" customHeight="1" thickTop="1" thickBot="1" x14ac:dyDescent="0.3">
      <c r="A40" s="168" t="s">
        <v>150</v>
      </c>
      <c r="B40" s="183">
        <f t="shared" ref="B40:M40" si="4">SUM(B21:B39)</f>
        <v>1291.24</v>
      </c>
      <c r="C40" s="184">
        <f t="shared" si="4"/>
        <v>1291.24</v>
      </c>
      <c r="D40" s="184">
        <f t="shared" si="4"/>
        <v>1291.24</v>
      </c>
      <c r="E40" s="184">
        <f t="shared" si="4"/>
        <v>1291.24</v>
      </c>
      <c r="F40" s="184">
        <f t="shared" si="4"/>
        <v>1291.24</v>
      </c>
      <c r="G40" s="184">
        <f t="shared" si="4"/>
        <v>1291.24</v>
      </c>
      <c r="H40" s="184">
        <f t="shared" si="4"/>
        <v>1291.24</v>
      </c>
      <c r="I40" s="184">
        <f t="shared" si="4"/>
        <v>1291.24</v>
      </c>
      <c r="J40" s="184">
        <f t="shared" si="4"/>
        <v>1291.24</v>
      </c>
      <c r="K40" s="184">
        <f t="shared" si="4"/>
        <v>1291.24</v>
      </c>
      <c r="L40" s="184">
        <f t="shared" si="4"/>
        <v>1291.24</v>
      </c>
      <c r="M40" s="184">
        <f t="shared" si="4"/>
        <v>1291.24</v>
      </c>
      <c r="N40" s="189">
        <f t="shared" si="2"/>
        <v>15494.88</v>
      </c>
    </row>
    <row r="41" spans="1:14" ht="20.100000000000001" customHeight="1" thickBot="1" x14ac:dyDescent="0.3">
      <c r="A41" s="17"/>
      <c r="B41" s="39"/>
      <c r="C41" s="39"/>
      <c r="D41" s="39"/>
      <c r="E41" s="39"/>
      <c r="F41" s="39"/>
      <c r="G41" s="39"/>
      <c r="H41" s="39"/>
      <c r="I41" s="39"/>
      <c r="J41" s="39"/>
      <c r="K41" s="39"/>
      <c r="L41" s="39"/>
      <c r="M41" s="39"/>
      <c r="N41" s="150"/>
    </row>
    <row r="42" spans="1:14" ht="20.100000000000001" customHeight="1" thickBot="1" x14ac:dyDescent="0.3">
      <c r="A42" s="168" t="s">
        <v>149</v>
      </c>
      <c r="B42" s="181">
        <f t="shared" ref="B42:M42" si="5">+B18-B40</f>
        <v>73213.879999999932</v>
      </c>
      <c r="C42" s="181">
        <f t="shared" si="5"/>
        <v>71922.639999999927</v>
      </c>
      <c r="D42" s="181">
        <f t="shared" si="5"/>
        <v>70631.399999999921</v>
      </c>
      <c r="E42" s="182">
        <f t="shared" si="5"/>
        <v>69340.159999999916</v>
      </c>
      <c r="F42" s="182">
        <f t="shared" si="5"/>
        <v>68048.919999999911</v>
      </c>
      <c r="G42" s="182">
        <f t="shared" si="5"/>
        <v>66757.679999999906</v>
      </c>
      <c r="H42" s="182">
        <f t="shared" si="5"/>
        <v>65466.439999999908</v>
      </c>
      <c r="I42" s="182">
        <f t="shared" si="5"/>
        <v>64175.19999999991</v>
      </c>
      <c r="J42" s="182">
        <f t="shared" si="5"/>
        <v>62883.959999999912</v>
      </c>
      <c r="K42" s="181">
        <f t="shared" si="5"/>
        <v>61592.719999999914</v>
      </c>
      <c r="L42" s="181">
        <f t="shared" si="5"/>
        <v>60301.479999999916</v>
      </c>
      <c r="M42" s="181">
        <f t="shared" si="5"/>
        <v>59010.239999999918</v>
      </c>
    </row>
    <row r="43" spans="1:14" s="17" customFormat="1" ht="20.100000000000001" customHeight="1" x14ac:dyDescent="0.25">
      <c r="A43" s="167"/>
      <c r="B43" s="150"/>
      <c r="C43" s="150"/>
      <c r="D43" s="150"/>
      <c r="E43" s="150"/>
      <c r="F43" s="150"/>
      <c r="G43" s="150"/>
      <c r="H43" s="150"/>
      <c r="I43" s="150"/>
      <c r="J43" s="150"/>
      <c r="K43" s="150"/>
      <c r="L43" s="150"/>
      <c r="M43" s="150"/>
      <c r="N43" s="150"/>
    </row>
    <row r="44" spans="1:14" ht="20.100000000000001" customHeight="1" x14ac:dyDescent="0.25">
      <c r="A44" s="38" t="s">
        <v>97</v>
      </c>
      <c r="B44" s="35">
        <f t="shared" ref="B44:M44" si="6">B17-B40</f>
        <v>-1291.24</v>
      </c>
      <c r="C44" s="35">
        <f t="shared" si="6"/>
        <v>-1291.24</v>
      </c>
      <c r="D44" s="35">
        <f t="shared" si="6"/>
        <v>-1291.24</v>
      </c>
      <c r="E44" s="35">
        <f t="shared" si="6"/>
        <v>-1291.24</v>
      </c>
      <c r="F44" s="35">
        <f t="shared" si="6"/>
        <v>-1291.24</v>
      </c>
      <c r="G44" s="35">
        <f t="shared" si="6"/>
        <v>-1291.24</v>
      </c>
      <c r="H44" s="35">
        <f t="shared" si="6"/>
        <v>-1291.24</v>
      </c>
      <c r="I44" s="35">
        <f t="shared" si="6"/>
        <v>-1291.24</v>
      </c>
      <c r="J44" s="35">
        <f t="shared" si="6"/>
        <v>-1291.24</v>
      </c>
      <c r="K44" s="35">
        <f t="shared" si="6"/>
        <v>-1291.24</v>
      </c>
      <c r="L44" s="35">
        <f t="shared" si="6"/>
        <v>-1291.24</v>
      </c>
      <c r="M44" s="35">
        <f t="shared" si="6"/>
        <v>-1291.24</v>
      </c>
      <c r="N44" s="35">
        <f>SUM(B17:M17)-SUM(B40:M40)</f>
        <v>-15494.88</v>
      </c>
    </row>
    <row r="45" spans="1:14" ht="20.100000000000001" customHeight="1" x14ac:dyDescent="0.25">
      <c r="A45" s="11" t="s">
        <v>29</v>
      </c>
    </row>
    <row r="52" spans="6:6" x14ac:dyDescent="0.25">
      <c r="F52" s="15"/>
    </row>
  </sheetData>
  <mergeCells count="9">
    <mergeCell ref="D1:I1"/>
    <mergeCell ref="D2:I2"/>
    <mergeCell ref="A3:N3"/>
    <mergeCell ref="A9:N9"/>
    <mergeCell ref="E5:F5"/>
    <mergeCell ref="E6:F6"/>
    <mergeCell ref="E7:F7"/>
    <mergeCell ref="H7:I7"/>
    <mergeCell ref="K7:L7"/>
  </mergeCells>
  <pageMargins left="0.25" right="0.25" top="0.25" bottom="0.25" header="0.3" footer="0.3"/>
  <pageSetup scale="6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E2AE-7539-4E59-9FA0-B55C36361020}">
  <dimension ref="A1:B36"/>
  <sheetViews>
    <sheetView workbookViewId="0">
      <selection activeCell="A28" sqref="A28"/>
    </sheetView>
  </sheetViews>
  <sheetFormatPr defaultRowHeight="15" x14ac:dyDescent="0.25"/>
  <cols>
    <col min="1" max="1" width="30.85546875" customWidth="1"/>
    <col min="2" max="2" width="91.42578125" customWidth="1"/>
  </cols>
  <sheetData>
    <row r="1" spans="1:2" ht="15.75" thickBot="1" x14ac:dyDescent="0.3">
      <c r="A1" s="47" t="s">
        <v>48</v>
      </c>
      <c r="B1" s="48"/>
    </row>
    <row r="2" spans="1:2" ht="15.75" thickBot="1" x14ac:dyDescent="0.3">
      <c r="A2" s="49" t="s">
        <v>101</v>
      </c>
      <c r="B2" s="50"/>
    </row>
    <row r="3" spans="1:2" x14ac:dyDescent="0.25">
      <c r="A3" s="10"/>
      <c r="B3" s="10"/>
    </row>
    <row r="4" spans="1:2" x14ac:dyDescent="0.25">
      <c r="A4" s="51" t="s">
        <v>80</v>
      </c>
      <c r="B4" s="48"/>
    </row>
    <row r="5" spans="1:2" x14ac:dyDescent="0.25">
      <c r="A5" s="51" t="s">
        <v>81</v>
      </c>
      <c r="B5" s="48"/>
    </row>
    <row r="6" spans="1:2" x14ac:dyDescent="0.25">
      <c r="A6" s="51" t="s">
        <v>102</v>
      </c>
      <c r="B6" s="48"/>
    </row>
    <row r="7" spans="1:2" x14ac:dyDescent="0.25">
      <c r="A7" s="51" t="s">
        <v>83</v>
      </c>
      <c r="B7" s="48"/>
    </row>
    <row r="8" spans="1:2" x14ac:dyDescent="0.25">
      <c r="A8" s="51"/>
      <c r="B8" s="48"/>
    </row>
    <row r="9" spans="1:2" x14ac:dyDescent="0.25">
      <c r="A9" s="51"/>
      <c r="B9" s="48"/>
    </row>
    <row r="10" spans="1:2" x14ac:dyDescent="0.25">
      <c r="A10" s="51"/>
      <c r="B10" s="48"/>
    </row>
    <row r="11" spans="1:2" x14ac:dyDescent="0.25">
      <c r="A11" s="51"/>
      <c r="B11" s="48"/>
    </row>
    <row r="12" spans="1:2" x14ac:dyDescent="0.25">
      <c r="A12" s="51" t="s">
        <v>94</v>
      </c>
      <c r="B12" s="48"/>
    </row>
    <row r="13" spans="1:2" x14ac:dyDescent="0.25">
      <c r="A13" s="51" t="s">
        <v>17</v>
      </c>
      <c r="B13" s="48"/>
    </row>
    <row r="14" spans="1:2" x14ac:dyDescent="0.25">
      <c r="A14" s="51" t="s">
        <v>95</v>
      </c>
      <c r="B14" s="48"/>
    </row>
    <row r="15" spans="1:2" x14ac:dyDescent="0.25">
      <c r="A15" s="51" t="s">
        <v>18</v>
      </c>
      <c r="B15" s="48"/>
    </row>
    <row r="16" spans="1:2" x14ac:dyDescent="0.25">
      <c r="A16" s="51" t="s">
        <v>96</v>
      </c>
      <c r="B16" s="48"/>
    </row>
    <row r="17" spans="1:2" x14ac:dyDescent="0.25">
      <c r="A17" s="51" t="s">
        <v>85</v>
      </c>
      <c r="B17" s="10"/>
    </row>
    <row r="18" spans="1:2" x14ac:dyDescent="0.25">
      <c r="A18" s="51" t="s">
        <v>20</v>
      </c>
      <c r="B18" s="10"/>
    </row>
    <row r="19" spans="1:2" x14ac:dyDescent="0.25">
      <c r="A19" s="51" t="s">
        <v>86</v>
      </c>
      <c r="B19" s="10"/>
    </row>
    <row r="20" spans="1:2" x14ac:dyDescent="0.25">
      <c r="A20" s="51" t="s">
        <v>21</v>
      </c>
      <c r="B20" s="10"/>
    </row>
    <row r="21" spans="1:2" x14ac:dyDescent="0.25">
      <c r="A21" s="51" t="s">
        <v>22</v>
      </c>
      <c r="B21" s="10"/>
    </row>
    <row r="22" spans="1:2" x14ac:dyDescent="0.25">
      <c r="A22" s="51" t="s">
        <v>23</v>
      </c>
      <c r="B22" s="10"/>
    </row>
    <row r="23" spans="1:2" x14ac:dyDescent="0.25">
      <c r="A23" s="51" t="s">
        <v>24</v>
      </c>
      <c r="B23" s="10"/>
    </row>
    <row r="24" spans="1:2" x14ac:dyDescent="0.25">
      <c r="A24" s="51" t="s">
        <v>25</v>
      </c>
      <c r="B24" s="10"/>
    </row>
    <row r="25" spans="1:2" x14ac:dyDescent="0.25">
      <c r="A25" s="51" t="s">
        <v>87</v>
      </c>
      <c r="B25" s="10"/>
    </row>
    <row r="26" spans="1:2" x14ac:dyDescent="0.25">
      <c r="A26" s="51" t="s">
        <v>88</v>
      </c>
      <c r="B26" s="10"/>
    </row>
    <row r="27" spans="1:2" x14ac:dyDescent="0.25">
      <c r="A27" s="51" t="s">
        <v>103</v>
      </c>
      <c r="B27" s="10"/>
    </row>
    <row r="28" spans="1:2" x14ac:dyDescent="0.25">
      <c r="A28" s="51" t="s">
        <v>90</v>
      </c>
      <c r="B28" s="10"/>
    </row>
    <row r="29" spans="1:2" x14ac:dyDescent="0.25">
      <c r="A29" s="51" t="s">
        <v>26</v>
      </c>
      <c r="B29" s="10"/>
    </row>
    <row r="30" spans="1:2" x14ac:dyDescent="0.25">
      <c r="A30" s="51" t="s">
        <v>91</v>
      </c>
      <c r="B30" s="10"/>
    </row>
    <row r="31" spans="1:2" x14ac:dyDescent="0.25">
      <c r="A31" s="51"/>
      <c r="B31" s="10"/>
    </row>
    <row r="32" spans="1:2" x14ac:dyDescent="0.25">
      <c r="A32" s="51"/>
      <c r="B32" s="10"/>
    </row>
    <row r="33" spans="1:2" x14ac:dyDescent="0.25">
      <c r="A33" s="51"/>
      <c r="B33" s="10"/>
    </row>
    <row r="34" spans="1:2" x14ac:dyDescent="0.25">
      <c r="A34" s="51"/>
      <c r="B34" s="10"/>
    </row>
    <row r="35" spans="1:2" x14ac:dyDescent="0.25">
      <c r="A35" s="51"/>
      <c r="B35" s="10"/>
    </row>
    <row r="36" spans="1:2" x14ac:dyDescent="0.25">
      <c r="A36" s="51"/>
      <c r="B36" s="10"/>
    </row>
  </sheetData>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C8B8-B396-4111-BDB3-24BE6B0EDDEB}">
  <dimension ref="B1:F30"/>
  <sheetViews>
    <sheetView workbookViewId="0">
      <selection activeCell="B6" sqref="B6"/>
    </sheetView>
  </sheetViews>
  <sheetFormatPr defaultColWidth="8.85546875" defaultRowHeight="15" x14ac:dyDescent="0.25"/>
  <cols>
    <col min="2" max="2" width="44.7109375" bestFit="1" customWidth="1"/>
    <col min="3" max="3" width="18.140625" customWidth="1"/>
    <col min="4" max="4" width="3.28515625" customWidth="1"/>
    <col min="5" max="5" width="22.42578125" bestFit="1" customWidth="1"/>
    <col min="6" max="6" width="16.42578125" customWidth="1"/>
  </cols>
  <sheetData>
    <row r="1" spans="2:6" ht="15.75" thickBot="1" x14ac:dyDescent="0.3"/>
    <row r="2" spans="2:6" ht="15.75" thickBot="1" x14ac:dyDescent="0.3">
      <c r="B2" s="58" t="s">
        <v>104</v>
      </c>
      <c r="C2" s="59"/>
      <c r="D2" s="59"/>
      <c r="E2" s="59"/>
      <c r="F2" s="60"/>
    </row>
    <row r="3" spans="2:6" ht="15.75" thickBot="1" x14ac:dyDescent="0.3">
      <c r="B3" s="61"/>
      <c r="C3" s="62"/>
      <c r="D3" s="62"/>
      <c r="E3" s="62"/>
      <c r="F3" s="63"/>
    </row>
    <row r="4" spans="2:6" x14ac:dyDescent="0.25">
      <c r="B4" s="64" t="s">
        <v>105</v>
      </c>
      <c r="C4" s="65" t="s">
        <v>72</v>
      </c>
      <c r="E4" s="64" t="s">
        <v>106</v>
      </c>
      <c r="F4" s="65" t="s">
        <v>72</v>
      </c>
    </row>
    <row r="5" spans="2:6" x14ac:dyDescent="0.25">
      <c r="B5" s="66" t="s">
        <v>99</v>
      </c>
      <c r="C5" s="55">
        <f>SUM(C6:C8)</f>
        <v>0</v>
      </c>
      <c r="E5" s="67" t="s">
        <v>99</v>
      </c>
      <c r="F5" s="55">
        <f>SUM(F6:F8)</f>
        <v>0</v>
      </c>
    </row>
    <row r="6" spans="2:6" x14ac:dyDescent="0.25">
      <c r="B6" s="68" t="s">
        <v>107</v>
      </c>
      <c r="C6" s="69"/>
      <c r="E6" s="68" t="s">
        <v>108</v>
      </c>
      <c r="F6" s="69"/>
    </row>
    <row r="7" spans="2:6" x14ac:dyDescent="0.25">
      <c r="B7" s="68" t="s">
        <v>109</v>
      </c>
      <c r="C7" s="69"/>
      <c r="E7" s="68" t="s">
        <v>74</v>
      </c>
      <c r="F7" s="69"/>
    </row>
    <row r="8" spans="2:6" x14ac:dyDescent="0.25">
      <c r="B8" s="68" t="s">
        <v>110</v>
      </c>
      <c r="C8" s="69"/>
      <c r="E8" s="68" t="s">
        <v>111</v>
      </c>
      <c r="F8" s="69"/>
    </row>
    <row r="9" spans="2:6" x14ac:dyDescent="0.25">
      <c r="B9" s="66" t="s">
        <v>112</v>
      </c>
      <c r="C9" s="55">
        <f>SUM(C10:C11)</f>
        <v>0</v>
      </c>
      <c r="E9" s="66" t="s">
        <v>113</v>
      </c>
      <c r="F9" s="55">
        <f>SUM(F10:F12)</f>
        <v>0</v>
      </c>
    </row>
    <row r="10" spans="2:6" x14ac:dyDescent="0.25">
      <c r="B10" s="68" t="s">
        <v>114</v>
      </c>
      <c r="C10" s="69"/>
      <c r="E10" s="68" t="s">
        <v>115</v>
      </c>
      <c r="F10" s="69"/>
    </row>
    <row r="11" spans="2:6" x14ac:dyDescent="0.25">
      <c r="B11" s="68" t="s">
        <v>116</v>
      </c>
      <c r="C11" s="69"/>
      <c r="E11" s="68" t="s">
        <v>117</v>
      </c>
      <c r="F11" s="69"/>
    </row>
    <row r="12" spans="2:6" x14ac:dyDescent="0.25">
      <c r="B12" s="66" t="s">
        <v>100</v>
      </c>
      <c r="C12" s="55">
        <f>SUM(C13:C14)</f>
        <v>0</v>
      </c>
      <c r="E12" s="68" t="s">
        <v>118</v>
      </c>
      <c r="F12" s="69"/>
    </row>
    <row r="13" spans="2:6" x14ac:dyDescent="0.25">
      <c r="B13" s="68" t="s">
        <v>119</v>
      </c>
      <c r="C13" s="69"/>
      <c r="E13" s="67" t="s">
        <v>120</v>
      </c>
      <c r="F13" s="55">
        <f>SUM(F14:F17)</f>
        <v>0</v>
      </c>
    </row>
    <row r="14" spans="2:6" x14ac:dyDescent="0.25">
      <c r="B14" s="68" t="s">
        <v>121</v>
      </c>
      <c r="C14" s="69"/>
      <c r="E14" s="68" t="s">
        <v>122</v>
      </c>
      <c r="F14" s="69"/>
    </row>
    <row r="15" spans="2:6" x14ac:dyDescent="0.25">
      <c r="B15" s="66" t="s">
        <v>123</v>
      </c>
      <c r="C15" s="55">
        <f>SUM(C16:C21)</f>
        <v>0</v>
      </c>
      <c r="E15" s="68" t="s">
        <v>124</v>
      </c>
      <c r="F15" s="69"/>
    </row>
    <row r="16" spans="2:6" x14ac:dyDescent="0.25">
      <c r="B16" s="68" t="s">
        <v>125</v>
      </c>
      <c r="C16" s="69"/>
      <c r="E16" s="68" t="s">
        <v>126</v>
      </c>
      <c r="F16" s="69"/>
    </row>
    <row r="17" spans="2:6" x14ac:dyDescent="0.25">
      <c r="B17" s="68" t="s">
        <v>127</v>
      </c>
      <c r="C17" s="69"/>
      <c r="E17" s="68" t="s">
        <v>73</v>
      </c>
      <c r="F17" s="69"/>
    </row>
    <row r="18" spans="2:6" x14ac:dyDescent="0.25">
      <c r="B18" s="68" t="s">
        <v>128</v>
      </c>
      <c r="C18" s="69"/>
      <c r="E18" s="66" t="s">
        <v>129</v>
      </c>
      <c r="F18" s="55">
        <f>SUM(F19:F20)</f>
        <v>0</v>
      </c>
    </row>
    <row r="19" spans="2:6" x14ac:dyDescent="0.25">
      <c r="B19" s="68" t="s">
        <v>130</v>
      </c>
      <c r="C19" s="69"/>
      <c r="E19" s="68" t="s">
        <v>131</v>
      </c>
      <c r="F19" s="69"/>
    </row>
    <row r="20" spans="2:6" x14ac:dyDescent="0.25">
      <c r="B20" s="68" t="s">
        <v>132</v>
      </c>
      <c r="C20" s="69"/>
      <c r="E20" s="68" t="s">
        <v>133</v>
      </c>
      <c r="F20" s="69"/>
    </row>
    <row r="21" spans="2:6" ht="15.75" thickBot="1" x14ac:dyDescent="0.3">
      <c r="B21" s="70" t="s">
        <v>73</v>
      </c>
      <c r="C21" s="71"/>
      <c r="E21" s="66" t="s">
        <v>134</v>
      </c>
      <c r="F21" s="55">
        <f>SUM(F22:F23)</f>
        <v>0</v>
      </c>
    </row>
    <row r="22" spans="2:6" ht="15.75" thickBot="1" x14ac:dyDescent="0.3">
      <c r="B22" s="72" t="s">
        <v>135</v>
      </c>
      <c r="C22" s="56">
        <f>C5+C9+C12+C15</f>
        <v>0</v>
      </c>
      <c r="E22" s="68" t="s">
        <v>136</v>
      </c>
      <c r="F22" s="69"/>
    </row>
    <row r="23" spans="2:6" x14ac:dyDescent="0.25">
      <c r="E23" s="68" t="s">
        <v>137</v>
      </c>
      <c r="F23" s="69"/>
    </row>
    <row r="24" spans="2:6" x14ac:dyDescent="0.25">
      <c r="E24" s="66" t="s">
        <v>123</v>
      </c>
      <c r="F24" s="55">
        <f>SUM(F25:F28)</f>
        <v>0</v>
      </c>
    </row>
    <row r="25" spans="2:6" x14ac:dyDescent="0.25">
      <c r="E25" s="68" t="s">
        <v>138</v>
      </c>
      <c r="F25" s="69"/>
    </row>
    <row r="26" spans="2:6" ht="15.75" thickBot="1" x14ac:dyDescent="0.3">
      <c r="E26" s="68" t="s">
        <v>139</v>
      </c>
      <c r="F26" s="69"/>
    </row>
    <row r="27" spans="2:6" ht="18.75" thickBot="1" x14ac:dyDescent="0.3">
      <c r="B27" s="73" t="s">
        <v>140</v>
      </c>
      <c r="C27" s="54">
        <f>C22+F29</f>
        <v>0</v>
      </c>
      <c r="E27" s="68" t="s">
        <v>141</v>
      </c>
      <c r="F27" s="69"/>
    </row>
    <row r="28" spans="2:6" ht="15.75" thickBot="1" x14ac:dyDescent="0.3">
      <c r="E28" s="74" t="s">
        <v>73</v>
      </c>
      <c r="F28" s="69"/>
    </row>
    <row r="29" spans="2:6" ht="15.75" customHeight="1" thickBot="1" x14ac:dyDescent="0.3">
      <c r="B29" s="75" t="s">
        <v>142</v>
      </c>
      <c r="C29" s="53">
        <f>'[2]Cash Flow Projection'!B16</f>
        <v>47450</v>
      </c>
      <c r="E29" s="72" t="s">
        <v>143</v>
      </c>
      <c r="F29" s="57">
        <f>F5+F9+F13+F18+F21+F24</f>
        <v>0</v>
      </c>
    </row>
    <row r="30" spans="2:6" ht="15.75" customHeight="1" thickBot="1" x14ac:dyDescent="0.3">
      <c r="B30" s="76"/>
      <c r="C30" s="52"/>
    </row>
  </sheetData>
  <mergeCells count="3">
    <mergeCell ref="B29:B30"/>
    <mergeCell ref="C29:C30"/>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5E0A-ACD7-4D30-99C1-976C6513EA08}">
  <dimension ref="A1:O385"/>
  <sheetViews>
    <sheetView topLeftCell="B1" workbookViewId="0">
      <selection activeCell="O4" sqref="O4"/>
    </sheetView>
  </sheetViews>
  <sheetFormatPr defaultRowHeight="15" x14ac:dyDescent="0.25"/>
  <cols>
    <col min="1" max="1" width="4.7109375" style="80" customWidth="1"/>
    <col min="2" max="3" width="10.7109375" style="80" customWidth="1"/>
    <col min="4" max="4" width="13.5703125" style="80" customWidth="1"/>
    <col min="5" max="7" width="10.7109375" style="80" customWidth="1"/>
    <col min="8" max="8" width="14.5703125" style="80" customWidth="1"/>
  </cols>
  <sheetData>
    <row r="1" spans="1:15" ht="18" x14ac:dyDescent="0.25">
      <c r="A1" s="77" t="s">
        <v>43</v>
      </c>
      <c r="B1" s="78"/>
      <c r="C1" s="78"/>
      <c r="D1" s="78"/>
      <c r="E1" s="78"/>
      <c r="F1" s="78"/>
      <c r="G1" s="8" t="s">
        <v>44</v>
      </c>
      <c r="H1" s="79" t="s">
        <v>45</v>
      </c>
      <c r="I1" s="9"/>
    </row>
    <row r="2" spans="1:15" x14ac:dyDescent="0.25">
      <c r="A2" s="7" t="s">
        <v>46</v>
      </c>
      <c r="I2" s="9"/>
      <c r="O2" t="s">
        <v>147</v>
      </c>
    </row>
    <row r="3" spans="1:15" x14ac:dyDescent="0.25">
      <c r="I3" s="9"/>
      <c r="O3" t="s">
        <v>148</v>
      </c>
    </row>
    <row r="4" spans="1:15" ht="15.75" thickBot="1" x14ac:dyDescent="0.3">
      <c r="B4" s="81" t="s">
        <v>47</v>
      </c>
      <c r="C4" s="81"/>
      <c r="D4" s="81"/>
      <c r="I4" s="9"/>
    </row>
    <row r="5" spans="1:15" x14ac:dyDescent="0.25">
      <c r="F5" s="82" t="s">
        <v>48</v>
      </c>
      <c r="G5" s="82"/>
      <c r="H5" s="82"/>
      <c r="I5" s="9"/>
    </row>
    <row r="6" spans="1:15" x14ac:dyDescent="0.25">
      <c r="C6" s="83" t="s">
        <v>50</v>
      </c>
      <c r="D6" s="84">
        <f>'Yr 1 Projections'!B7</f>
        <v>90000</v>
      </c>
      <c r="F6" s="80" t="s">
        <v>49</v>
      </c>
      <c r="I6" s="9"/>
    </row>
    <row r="7" spans="1:15" x14ac:dyDescent="0.25">
      <c r="C7" s="83" t="s">
        <v>52</v>
      </c>
      <c r="D7" s="85">
        <f>'Yr 1 Projections'!B8</f>
        <v>0.12</v>
      </c>
      <c r="F7" s="80" t="s">
        <v>51</v>
      </c>
      <c r="I7" s="9"/>
    </row>
    <row r="8" spans="1:15" x14ac:dyDescent="0.25">
      <c r="C8" s="83" t="s">
        <v>54</v>
      </c>
      <c r="D8" s="86">
        <v>120</v>
      </c>
      <c r="E8" s="80" t="s">
        <v>55</v>
      </c>
      <c r="F8" s="80" t="s">
        <v>53</v>
      </c>
      <c r="I8" s="9"/>
    </row>
    <row r="9" spans="1:15" x14ac:dyDescent="0.25">
      <c r="C9" s="83" t="s">
        <v>57</v>
      </c>
      <c r="D9" s="86">
        <v>36</v>
      </c>
      <c r="E9" s="80" t="s">
        <v>55</v>
      </c>
      <c r="F9" s="80" t="s">
        <v>56</v>
      </c>
      <c r="I9" s="9"/>
    </row>
    <row r="10" spans="1:15" x14ac:dyDescent="0.25">
      <c r="C10" s="83" t="s">
        <v>58</v>
      </c>
      <c r="D10" s="87">
        <v>43831</v>
      </c>
      <c r="I10" s="9"/>
    </row>
    <row r="11" spans="1:15" x14ac:dyDescent="0.25">
      <c r="C11" s="83"/>
      <c r="I11" s="9"/>
    </row>
    <row r="12" spans="1:15" ht="15.75" thickBot="1" x14ac:dyDescent="0.3">
      <c r="B12" s="81" t="s">
        <v>59</v>
      </c>
      <c r="C12" s="88"/>
      <c r="D12" s="88"/>
      <c r="I12" s="9"/>
    </row>
    <row r="13" spans="1:15" x14ac:dyDescent="0.25">
      <c r="C13" s="83"/>
      <c r="I13" s="9"/>
    </row>
    <row r="14" spans="1:15" x14ac:dyDescent="0.25">
      <c r="C14" s="83" t="s">
        <v>60</v>
      </c>
      <c r="D14" s="89">
        <f>IF(E14,ROUND(D7/12*D6,2),ROUND(PMT(D7/12,D8,-D6),2))</f>
        <v>1291.24</v>
      </c>
      <c r="E14" s="80" t="b">
        <v>0</v>
      </c>
      <c r="I14" s="9"/>
    </row>
    <row r="15" spans="1:15" x14ac:dyDescent="0.25">
      <c r="C15" s="83" t="s">
        <v>61</v>
      </c>
      <c r="D15" s="90">
        <f>IF(E14,D6+D7/12*D6,ROUND((1+D7/12)*PV(D7/12,(D8-D9),-D14),2))</f>
        <v>73878.22</v>
      </c>
      <c r="I15" s="9"/>
    </row>
    <row r="16" spans="1:15" x14ac:dyDescent="0.25">
      <c r="C16" s="83" t="s">
        <v>62</v>
      </c>
      <c r="D16" s="91">
        <f ca="1">OFFSET(E22,D9+2,0,1,1)</f>
        <v>73878.089999999967</v>
      </c>
      <c r="I16" s="9"/>
    </row>
    <row r="17" spans="2:9" x14ac:dyDescent="0.25">
      <c r="C17" s="83"/>
      <c r="D17" s="92"/>
      <c r="I17" s="9"/>
    </row>
    <row r="18" spans="2:9" x14ac:dyDescent="0.25">
      <c r="C18" s="83" t="s">
        <v>63</v>
      </c>
      <c r="D18" s="90">
        <f ca="1">SUM(OFFSET(E22,2,0,D9+1,1))</f>
        <v>120362.72999999997</v>
      </c>
      <c r="E18" s="93"/>
      <c r="I18" s="9"/>
    </row>
    <row r="19" spans="2:9" x14ac:dyDescent="0.25">
      <c r="C19" s="83" t="s">
        <v>64</v>
      </c>
      <c r="D19" s="90">
        <f ca="1">D18-D6</f>
        <v>30362.729999999967</v>
      </c>
      <c r="I19" s="9"/>
    </row>
    <row r="20" spans="2:9" x14ac:dyDescent="0.25">
      <c r="B20" s="83"/>
      <c r="C20" s="92"/>
      <c r="E20" s="94"/>
      <c r="I20" s="9"/>
    </row>
    <row r="21" spans="2:9" ht="15.75" x14ac:dyDescent="0.25">
      <c r="C21" s="95" t="s">
        <v>65</v>
      </c>
      <c r="D21" s="95"/>
      <c r="E21" s="95"/>
      <c r="F21" s="95"/>
      <c r="G21" s="95"/>
      <c r="H21" s="95"/>
      <c r="I21" s="9"/>
    </row>
    <row r="22" spans="2:9" ht="15.75" thickBot="1" x14ac:dyDescent="0.3">
      <c r="C22" s="96" t="s">
        <v>66</v>
      </c>
      <c r="D22" s="96" t="s">
        <v>0</v>
      </c>
      <c r="E22" s="97" t="s">
        <v>67</v>
      </c>
      <c r="F22" s="97" t="s">
        <v>68</v>
      </c>
      <c r="G22" s="98" t="s">
        <v>69</v>
      </c>
      <c r="H22" s="98" t="s">
        <v>70</v>
      </c>
      <c r="I22" s="9"/>
    </row>
    <row r="23" spans="2:9" x14ac:dyDescent="0.25">
      <c r="C23" s="99"/>
      <c r="D23" s="100">
        <f>D10</f>
        <v>43831</v>
      </c>
      <c r="E23" s="101" t="s">
        <v>71</v>
      </c>
      <c r="F23" s="102" t="s">
        <v>71</v>
      </c>
      <c r="G23" s="102" t="s">
        <v>71</v>
      </c>
      <c r="H23" s="103">
        <f>D6</f>
        <v>90000</v>
      </c>
      <c r="I23" s="104"/>
    </row>
    <row r="24" spans="2:9" x14ac:dyDescent="0.25">
      <c r="C24" s="105">
        <v>1</v>
      </c>
      <c r="D24" s="106">
        <f>IF(C24="","",DATE(YEAR(D23),MONTH(D23)+1,DAY(D23)))</f>
        <v>43862</v>
      </c>
      <c r="E24" s="107">
        <f>IF(C24="","",IF(C24=$D$9+1,H23+F24,$D$14))</f>
        <v>1291.24</v>
      </c>
      <c r="F24" s="107">
        <f>IF(C24="","",ROUND($D$7/12*H23,2))</f>
        <v>900</v>
      </c>
      <c r="G24" s="107">
        <f t="shared" ref="G24:G87" si="0">IF(C24="","",E24-F24)</f>
        <v>391.24</v>
      </c>
      <c r="H24" s="107">
        <f t="shared" ref="H24:H87" si="1">IF(C24="","",H23-G24)</f>
        <v>89608.76</v>
      </c>
      <c r="I24" s="9"/>
    </row>
    <row r="25" spans="2:9" x14ac:dyDescent="0.25">
      <c r="C25" s="105">
        <f t="shared" ref="C25:C88" si="2">IF(C24&gt;$D$9,"",C24+1)</f>
        <v>2</v>
      </c>
      <c r="D25" s="106">
        <f t="shared" ref="D25:D88" si="3">IF(C25="","",DATE(YEAR(D24),MONTH(D24)+1,DAY(D24)))</f>
        <v>43891</v>
      </c>
      <c r="E25" s="107">
        <f t="shared" ref="E25:E88" si="4">IF(C25="","",IF(C25=$D$9+1,H24+F25,$D$14))</f>
        <v>1291.24</v>
      </c>
      <c r="F25" s="107">
        <f t="shared" ref="F25:F88" si="5">IF(C25="","",ROUND($D$7/12*H24,2))</f>
        <v>896.09</v>
      </c>
      <c r="G25" s="107">
        <f t="shared" si="0"/>
        <v>395.15</v>
      </c>
      <c r="H25" s="107">
        <f t="shared" si="1"/>
        <v>89213.61</v>
      </c>
      <c r="I25" s="9"/>
    </row>
    <row r="26" spans="2:9" x14ac:dyDescent="0.25">
      <c r="C26" s="105">
        <f t="shared" si="2"/>
        <v>3</v>
      </c>
      <c r="D26" s="106">
        <f t="shared" si="3"/>
        <v>43922</v>
      </c>
      <c r="E26" s="107">
        <f t="shared" si="4"/>
        <v>1291.24</v>
      </c>
      <c r="F26" s="107">
        <f t="shared" si="5"/>
        <v>892.14</v>
      </c>
      <c r="G26" s="107">
        <f t="shared" si="0"/>
        <v>399.1</v>
      </c>
      <c r="H26" s="107">
        <f t="shared" si="1"/>
        <v>88814.51</v>
      </c>
      <c r="I26" s="9"/>
    </row>
    <row r="27" spans="2:9" x14ac:dyDescent="0.25">
      <c r="C27" s="105">
        <f t="shared" si="2"/>
        <v>4</v>
      </c>
      <c r="D27" s="106">
        <f t="shared" si="3"/>
        <v>43952</v>
      </c>
      <c r="E27" s="107">
        <f t="shared" si="4"/>
        <v>1291.24</v>
      </c>
      <c r="F27" s="107">
        <f t="shared" si="5"/>
        <v>888.15</v>
      </c>
      <c r="G27" s="107">
        <f t="shared" si="0"/>
        <v>403.09000000000003</v>
      </c>
      <c r="H27" s="107">
        <f t="shared" si="1"/>
        <v>88411.42</v>
      </c>
      <c r="I27" s="9"/>
    </row>
    <row r="28" spans="2:9" x14ac:dyDescent="0.25">
      <c r="C28" s="105">
        <f t="shared" si="2"/>
        <v>5</v>
      </c>
      <c r="D28" s="106">
        <f t="shared" si="3"/>
        <v>43983</v>
      </c>
      <c r="E28" s="107">
        <f t="shared" si="4"/>
        <v>1291.24</v>
      </c>
      <c r="F28" s="107">
        <f t="shared" si="5"/>
        <v>884.11</v>
      </c>
      <c r="G28" s="107">
        <f t="shared" si="0"/>
        <v>407.13</v>
      </c>
      <c r="H28" s="107">
        <f t="shared" si="1"/>
        <v>88004.29</v>
      </c>
      <c r="I28" s="9"/>
    </row>
    <row r="29" spans="2:9" x14ac:dyDescent="0.25">
      <c r="C29" s="105">
        <f t="shared" si="2"/>
        <v>6</v>
      </c>
      <c r="D29" s="106">
        <f t="shared" si="3"/>
        <v>44013</v>
      </c>
      <c r="E29" s="107">
        <f t="shared" si="4"/>
        <v>1291.24</v>
      </c>
      <c r="F29" s="107">
        <f t="shared" si="5"/>
        <v>880.04</v>
      </c>
      <c r="G29" s="107">
        <f t="shared" si="0"/>
        <v>411.20000000000005</v>
      </c>
      <c r="H29" s="107">
        <f t="shared" si="1"/>
        <v>87593.09</v>
      </c>
      <c r="I29" s="9"/>
    </row>
    <row r="30" spans="2:9" x14ac:dyDescent="0.25">
      <c r="C30" s="105">
        <f t="shared" si="2"/>
        <v>7</v>
      </c>
      <c r="D30" s="106">
        <f t="shared" si="3"/>
        <v>44044</v>
      </c>
      <c r="E30" s="107">
        <f t="shared" si="4"/>
        <v>1291.24</v>
      </c>
      <c r="F30" s="107">
        <f t="shared" si="5"/>
        <v>875.93</v>
      </c>
      <c r="G30" s="107">
        <f t="shared" si="0"/>
        <v>415.31000000000006</v>
      </c>
      <c r="H30" s="107">
        <f t="shared" si="1"/>
        <v>87177.78</v>
      </c>
      <c r="I30" s="9"/>
    </row>
    <row r="31" spans="2:9" x14ac:dyDescent="0.25">
      <c r="C31" s="105">
        <f t="shared" si="2"/>
        <v>8</v>
      </c>
      <c r="D31" s="106">
        <f t="shared" si="3"/>
        <v>44075</v>
      </c>
      <c r="E31" s="107">
        <f t="shared" si="4"/>
        <v>1291.24</v>
      </c>
      <c r="F31" s="107">
        <f t="shared" si="5"/>
        <v>871.78</v>
      </c>
      <c r="G31" s="107">
        <f t="shared" si="0"/>
        <v>419.46000000000004</v>
      </c>
      <c r="H31" s="107">
        <f t="shared" si="1"/>
        <v>86758.319999999992</v>
      </c>
      <c r="I31" s="9"/>
    </row>
    <row r="32" spans="2:9" x14ac:dyDescent="0.25">
      <c r="C32" s="105">
        <f t="shared" si="2"/>
        <v>9</v>
      </c>
      <c r="D32" s="106">
        <f t="shared" si="3"/>
        <v>44105</v>
      </c>
      <c r="E32" s="107">
        <f t="shared" si="4"/>
        <v>1291.24</v>
      </c>
      <c r="F32" s="107">
        <f t="shared" si="5"/>
        <v>867.58</v>
      </c>
      <c r="G32" s="107">
        <f t="shared" si="0"/>
        <v>423.65999999999997</v>
      </c>
      <c r="H32" s="107">
        <f t="shared" si="1"/>
        <v>86334.659999999989</v>
      </c>
      <c r="I32" s="9"/>
    </row>
    <row r="33" spans="3:8" x14ac:dyDescent="0.25">
      <c r="C33" s="105">
        <f t="shared" si="2"/>
        <v>10</v>
      </c>
      <c r="D33" s="106">
        <f t="shared" si="3"/>
        <v>44136</v>
      </c>
      <c r="E33" s="107">
        <f t="shared" si="4"/>
        <v>1291.24</v>
      </c>
      <c r="F33" s="107">
        <f t="shared" si="5"/>
        <v>863.35</v>
      </c>
      <c r="G33" s="107">
        <f t="shared" si="0"/>
        <v>427.89</v>
      </c>
      <c r="H33" s="107">
        <f t="shared" si="1"/>
        <v>85906.76999999999</v>
      </c>
    </row>
    <row r="34" spans="3:8" x14ac:dyDescent="0.25">
      <c r="C34" s="105">
        <f t="shared" si="2"/>
        <v>11</v>
      </c>
      <c r="D34" s="106">
        <f t="shared" si="3"/>
        <v>44166</v>
      </c>
      <c r="E34" s="107">
        <f t="shared" si="4"/>
        <v>1291.24</v>
      </c>
      <c r="F34" s="107">
        <f t="shared" si="5"/>
        <v>859.07</v>
      </c>
      <c r="G34" s="107">
        <f t="shared" si="0"/>
        <v>432.16999999999996</v>
      </c>
      <c r="H34" s="107">
        <f t="shared" si="1"/>
        <v>85474.599999999991</v>
      </c>
    </row>
    <row r="35" spans="3:8" x14ac:dyDescent="0.25">
      <c r="C35" s="105">
        <f t="shared" si="2"/>
        <v>12</v>
      </c>
      <c r="D35" s="106">
        <f t="shared" si="3"/>
        <v>44197</v>
      </c>
      <c r="E35" s="107">
        <f t="shared" si="4"/>
        <v>1291.24</v>
      </c>
      <c r="F35" s="107">
        <f t="shared" si="5"/>
        <v>854.75</v>
      </c>
      <c r="G35" s="107">
        <f t="shared" si="0"/>
        <v>436.49</v>
      </c>
      <c r="H35" s="107">
        <f t="shared" si="1"/>
        <v>85038.109999999986</v>
      </c>
    </row>
    <row r="36" spans="3:8" x14ac:dyDescent="0.25">
      <c r="C36" s="105">
        <f t="shared" si="2"/>
        <v>13</v>
      </c>
      <c r="D36" s="106">
        <f t="shared" si="3"/>
        <v>44228</v>
      </c>
      <c r="E36" s="107">
        <f t="shared" si="4"/>
        <v>1291.24</v>
      </c>
      <c r="F36" s="107">
        <f t="shared" si="5"/>
        <v>850.38</v>
      </c>
      <c r="G36" s="107">
        <f t="shared" si="0"/>
        <v>440.86</v>
      </c>
      <c r="H36" s="107">
        <f t="shared" si="1"/>
        <v>84597.249999999985</v>
      </c>
    </row>
    <row r="37" spans="3:8" x14ac:dyDescent="0.25">
      <c r="C37" s="105">
        <f t="shared" si="2"/>
        <v>14</v>
      </c>
      <c r="D37" s="106">
        <f t="shared" si="3"/>
        <v>44256</v>
      </c>
      <c r="E37" s="107">
        <f t="shared" si="4"/>
        <v>1291.24</v>
      </c>
      <c r="F37" s="107">
        <f t="shared" si="5"/>
        <v>845.97</v>
      </c>
      <c r="G37" s="107">
        <f t="shared" si="0"/>
        <v>445.27</v>
      </c>
      <c r="H37" s="107">
        <f t="shared" si="1"/>
        <v>84151.979999999981</v>
      </c>
    </row>
    <row r="38" spans="3:8" x14ac:dyDescent="0.25">
      <c r="C38" s="105">
        <f t="shared" si="2"/>
        <v>15</v>
      </c>
      <c r="D38" s="106">
        <f t="shared" si="3"/>
        <v>44287</v>
      </c>
      <c r="E38" s="107">
        <f t="shared" si="4"/>
        <v>1291.24</v>
      </c>
      <c r="F38" s="107">
        <f t="shared" si="5"/>
        <v>841.52</v>
      </c>
      <c r="G38" s="107">
        <f t="shared" si="0"/>
        <v>449.72</v>
      </c>
      <c r="H38" s="107">
        <f t="shared" si="1"/>
        <v>83702.25999999998</v>
      </c>
    </row>
    <row r="39" spans="3:8" x14ac:dyDescent="0.25">
      <c r="C39" s="105">
        <f t="shared" si="2"/>
        <v>16</v>
      </c>
      <c r="D39" s="106">
        <f t="shared" si="3"/>
        <v>44317</v>
      </c>
      <c r="E39" s="107">
        <f t="shared" si="4"/>
        <v>1291.24</v>
      </c>
      <c r="F39" s="107">
        <f t="shared" si="5"/>
        <v>837.02</v>
      </c>
      <c r="G39" s="107">
        <f t="shared" si="0"/>
        <v>454.22</v>
      </c>
      <c r="H39" s="107">
        <f t="shared" si="1"/>
        <v>83248.039999999979</v>
      </c>
    </row>
    <row r="40" spans="3:8" x14ac:dyDescent="0.25">
      <c r="C40" s="105">
        <f t="shared" si="2"/>
        <v>17</v>
      </c>
      <c r="D40" s="106">
        <f t="shared" si="3"/>
        <v>44348</v>
      </c>
      <c r="E40" s="107">
        <f t="shared" si="4"/>
        <v>1291.24</v>
      </c>
      <c r="F40" s="107">
        <f t="shared" si="5"/>
        <v>832.48</v>
      </c>
      <c r="G40" s="107">
        <f t="shared" si="0"/>
        <v>458.76</v>
      </c>
      <c r="H40" s="107">
        <f t="shared" si="1"/>
        <v>82789.279999999984</v>
      </c>
    </row>
    <row r="41" spans="3:8" x14ac:dyDescent="0.25">
      <c r="C41" s="105">
        <f t="shared" si="2"/>
        <v>18</v>
      </c>
      <c r="D41" s="106">
        <f t="shared" si="3"/>
        <v>44378</v>
      </c>
      <c r="E41" s="107">
        <f t="shared" si="4"/>
        <v>1291.24</v>
      </c>
      <c r="F41" s="107">
        <f t="shared" si="5"/>
        <v>827.89</v>
      </c>
      <c r="G41" s="107">
        <f t="shared" si="0"/>
        <v>463.35</v>
      </c>
      <c r="H41" s="107">
        <f t="shared" si="1"/>
        <v>82325.929999999978</v>
      </c>
    </row>
    <row r="42" spans="3:8" x14ac:dyDescent="0.25">
      <c r="C42" s="105">
        <f t="shared" si="2"/>
        <v>19</v>
      </c>
      <c r="D42" s="106">
        <f t="shared" si="3"/>
        <v>44409</v>
      </c>
      <c r="E42" s="107">
        <f t="shared" si="4"/>
        <v>1291.24</v>
      </c>
      <c r="F42" s="107">
        <f t="shared" si="5"/>
        <v>823.26</v>
      </c>
      <c r="G42" s="107">
        <f t="shared" si="0"/>
        <v>467.98</v>
      </c>
      <c r="H42" s="107">
        <f t="shared" si="1"/>
        <v>81857.949999999983</v>
      </c>
    </row>
    <row r="43" spans="3:8" x14ac:dyDescent="0.25">
      <c r="C43" s="105">
        <f t="shared" si="2"/>
        <v>20</v>
      </c>
      <c r="D43" s="106">
        <f t="shared" si="3"/>
        <v>44440</v>
      </c>
      <c r="E43" s="107">
        <f t="shared" si="4"/>
        <v>1291.24</v>
      </c>
      <c r="F43" s="107">
        <f t="shared" si="5"/>
        <v>818.58</v>
      </c>
      <c r="G43" s="107">
        <f t="shared" si="0"/>
        <v>472.65999999999997</v>
      </c>
      <c r="H43" s="107">
        <f t="shared" si="1"/>
        <v>81385.289999999979</v>
      </c>
    </row>
    <row r="44" spans="3:8" x14ac:dyDescent="0.25">
      <c r="C44" s="105">
        <f t="shared" si="2"/>
        <v>21</v>
      </c>
      <c r="D44" s="106">
        <f t="shared" si="3"/>
        <v>44470</v>
      </c>
      <c r="E44" s="107">
        <f t="shared" si="4"/>
        <v>1291.24</v>
      </c>
      <c r="F44" s="107">
        <f t="shared" si="5"/>
        <v>813.85</v>
      </c>
      <c r="G44" s="107">
        <f t="shared" si="0"/>
        <v>477.39</v>
      </c>
      <c r="H44" s="107">
        <f t="shared" si="1"/>
        <v>80907.89999999998</v>
      </c>
    </row>
    <row r="45" spans="3:8" x14ac:dyDescent="0.25">
      <c r="C45" s="105">
        <f t="shared" si="2"/>
        <v>22</v>
      </c>
      <c r="D45" s="106">
        <f t="shared" si="3"/>
        <v>44501</v>
      </c>
      <c r="E45" s="107">
        <f t="shared" si="4"/>
        <v>1291.24</v>
      </c>
      <c r="F45" s="107">
        <f t="shared" si="5"/>
        <v>809.08</v>
      </c>
      <c r="G45" s="107">
        <f t="shared" si="0"/>
        <v>482.15999999999997</v>
      </c>
      <c r="H45" s="107">
        <f t="shared" si="1"/>
        <v>80425.739999999976</v>
      </c>
    </row>
    <row r="46" spans="3:8" x14ac:dyDescent="0.25">
      <c r="C46" s="105">
        <f t="shared" si="2"/>
        <v>23</v>
      </c>
      <c r="D46" s="106">
        <f t="shared" si="3"/>
        <v>44531</v>
      </c>
      <c r="E46" s="107">
        <f t="shared" si="4"/>
        <v>1291.24</v>
      </c>
      <c r="F46" s="107">
        <f t="shared" si="5"/>
        <v>804.26</v>
      </c>
      <c r="G46" s="107">
        <f t="shared" si="0"/>
        <v>486.98</v>
      </c>
      <c r="H46" s="107">
        <f t="shared" si="1"/>
        <v>79938.75999999998</v>
      </c>
    </row>
    <row r="47" spans="3:8" x14ac:dyDescent="0.25">
      <c r="C47" s="105">
        <f t="shared" si="2"/>
        <v>24</v>
      </c>
      <c r="D47" s="106">
        <f t="shared" si="3"/>
        <v>44562</v>
      </c>
      <c r="E47" s="107">
        <f t="shared" si="4"/>
        <v>1291.24</v>
      </c>
      <c r="F47" s="107">
        <f t="shared" si="5"/>
        <v>799.39</v>
      </c>
      <c r="G47" s="107">
        <f t="shared" si="0"/>
        <v>491.85</v>
      </c>
      <c r="H47" s="107">
        <f t="shared" si="1"/>
        <v>79446.909999999974</v>
      </c>
    </row>
    <row r="48" spans="3:8" x14ac:dyDescent="0.25">
      <c r="C48" s="105">
        <f t="shared" si="2"/>
        <v>25</v>
      </c>
      <c r="D48" s="106">
        <f t="shared" si="3"/>
        <v>44593</v>
      </c>
      <c r="E48" s="107">
        <f t="shared" si="4"/>
        <v>1291.24</v>
      </c>
      <c r="F48" s="107">
        <f t="shared" si="5"/>
        <v>794.47</v>
      </c>
      <c r="G48" s="107">
        <f t="shared" si="0"/>
        <v>496.77</v>
      </c>
      <c r="H48" s="107">
        <f t="shared" si="1"/>
        <v>78950.13999999997</v>
      </c>
    </row>
    <row r="49" spans="3:8" x14ac:dyDescent="0.25">
      <c r="C49" s="105">
        <f t="shared" si="2"/>
        <v>26</v>
      </c>
      <c r="D49" s="106">
        <f t="shared" si="3"/>
        <v>44621</v>
      </c>
      <c r="E49" s="107">
        <f t="shared" si="4"/>
        <v>1291.24</v>
      </c>
      <c r="F49" s="107">
        <f t="shared" si="5"/>
        <v>789.5</v>
      </c>
      <c r="G49" s="107">
        <f t="shared" si="0"/>
        <v>501.74</v>
      </c>
      <c r="H49" s="107">
        <f t="shared" si="1"/>
        <v>78448.399999999965</v>
      </c>
    </row>
    <row r="50" spans="3:8" x14ac:dyDescent="0.25">
      <c r="C50" s="105">
        <f t="shared" si="2"/>
        <v>27</v>
      </c>
      <c r="D50" s="106">
        <f t="shared" si="3"/>
        <v>44652</v>
      </c>
      <c r="E50" s="107">
        <f t="shared" si="4"/>
        <v>1291.24</v>
      </c>
      <c r="F50" s="107">
        <f t="shared" si="5"/>
        <v>784.48</v>
      </c>
      <c r="G50" s="107">
        <f t="shared" si="0"/>
        <v>506.76</v>
      </c>
      <c r="H50" s="107">
        <f t="shared" si="1"/>
        <v>77941.63999999997</v>
      </c>
    </row>
    <row r="51" spans="3:8" x14ac:dyDescent="0.25">
      <c r="C51" s="105">
        <f t="shared" si="2"/>
        <v>28</v>
      </c>
      <c r="D51" s="106">
        <f t="shared" si="3"/>
        <v>44682</v>
      </c>
      <c r="E51" s="107">
        <f t="shared" si="4"/>
        <v>1291.24</v>
      </c>
      <c r="F51" s="107">
        <f t="shared" si="5"/>
        <v>779.42</v>
      </c>
      <c r="G51" s="107">
        <f t="shared" si="0"/>
        <v>511.82000000000005</v>
      </c>
      <c r="H51" s="107">
        <f t="shared" si="1"/>
        <v>77429.819999999963</v>
      </c>
    </row>
    <row r="52" spans="3:8" x14ac:dyDescent="0.25">
      <c r="C52" s="105">
        <f t="shared" si="2"/>
        <v>29</v>
      </c>
      <c r="D52" s="106">
        <f t="shared" si="3"/>
        <v>44713</v>
      </c>
      <c r="E52" s="107">
        <f t="shared" si="4"/>
        <v>1291.24</v>
      </c>
      <c r="F52" s="107">
        <f t="shared" si="5"/>
        <v>774.3</v>
      </c>
      <c r="G52" s="107">
        <f t="shared" si="0"/>
        <v>516.94000000000005</v>
      </c>
      <c r="H52" s="107">
        <f t="shared" si="1"/>
        <v>76912.879999999961</v>
      </c>
    </row>
    <row r="53" spans="3:8" x14ac:dyDescent="0.25">
      <c r="C53" s="105">
        <f t="shared" si="2"/>
        <v>30</v>
      </c>
      <c r="D53" s="106">
        <f t="shared" si="3"/>
        <v>44743</v>
      </c>
      <c r="E53" s="107">
        <f t="shared" si="4"/>
        <v>1291.24</v>
      </c>
      <c r="F53" s="107">
        <f t="shared" si="5"/>
        <v>769.13</v>
      </c>
      <c r="G53" s="107">
        <f t="shared" si="0"/>
        <v>522.11</v>
      </c>
      <c r="H53" s="107">
        <f t="shared" si="1"/>
        <v>76390.76999999996</v>
      </c>
    </row>
    <row r="54" spans="3:8" x14ac:dyDescent="0.25">
      <c r="C54" s="105">
        <f t="shared" si="2"/>
        <v>31</v>
      </c>
      <c r="D54" s="106">
        <f t="shared" si="3"/>
        <v>44774</v>
      </c>
      <c r="E54" s="107">
        <f t="shared" si="4"/>
        <v>1291.24</v>
      </c>
      <c r="F54" s="107">
        <f t="shared" si="5"/>
        <v>763.91</v>
      </c>
      <c r="G54" s="107">
        <f t="shared" si="0"/>
        <v>527.33000000000004</v>
      </c>
      <c r="H54" s="107">
        <f t="shared" si="1"/>
        <v>75863.439999999959</v>
      </c>
    </row>
    <row r="55" spans="3:8" x14ac:dyDescent="0.25">
      <c r="C55" s="105">
        <f t="shared" si="2"/>
        <v>32</v>
      </c>
      <c r="D55" s="106">
        <f t="shared" si="3"/>
        <v>44805</v>
      </c>
      <c r="E55" s="107">
        <f t="shared" si="4"/>
        <v>1291.24</v>
      </c>
      <c r="F55" s="107">
        <f t="shared" si="5"/>
        <v>758.63</v>
      </c>
      <c r="G55" s="107">
        <f t="shared" si="0"/>
        <v>532.61</v>
      </c>
      <c r="H55" s="107">
        <f t="shared" si="1"/>
        <v>75330.829999999958</v>
      </c>
    </row>
    <row r="56" spans="3:8" x14ac:dyDescent="0.25">
      <c r="C56" s="105">
        <f t="shared" si="2"/>
        <v>33</v>
      </c>
      <c r="D56" s="106">
        <f t="shared" si="3"/>
        <v>44835</v>
      </c>
      <c r="E56" s="107">
        <f t="shared" si="4"/>
        <v>1291.24</v>
      </c>
      <c r="F56" s="107">
        <f t="shared" si="5"/>
        <v>753.31</v>
      </c>
      <c r="G56" s="107">
        <f t="shared" si="0"/>
        <v>537.93000000000006</v>
      </c>
      <c r="H56" s="107">
        <f t="shared" si="1"/>
        <v>74792.899999999965</v>
      </c>
    </row>
    <row r="57" spans="3:8" x14ac:dyDescent="0.25">
      <c r="C57" s="105">
        <f t="shared" si="2"/>
        <v>34</v>
      </c>
      <c r="D57" s="106">
        <f t="shared" si="3"/>
        <v>44866</v>
      </c>
      <c r="E57" s="107">
        <f t="shared" si="4"/>
        <v>1291.24</v>
      </c>
      <c r="F57" s="107">
        <f t="shared" si="5"/>
        <v>747.93</v>
      </c>
      <c r="G57" s="107">
        <f t="shared" si="0"/>
        <v>543.31000000000006</v>
      </c>
      <c r="H57" s="107">
        <f t="shared" si="1"/>
        <v>74249.589999999967</v>
      </c>
    </row>
    <row r="58" spans="3:8" x14ac:dyDescent="0.25">
      <c r="C58" s="105">
        <f t="shared" si="2"/>
        <v>35</v>
      </c>
      <c r="D58" s="106">
        <f t="shared" si="3"/>
        <v>44896</v>
      </c>
      <c r="E58" s="107">
        <f t="shared" si="4"/>
        <v>1291.24</v>
      </c>
      <c r="F58" s="107">
        <f t="shared" si="5"/>
        <v>742.5</v>
      </c>
      <c r="G58" s="107">
        <f t="shared" si="0"/>
        <v>548.74</v>
      </c>
      <c r="H58" s="107">
        <f t="shared" si="1"/>
        <v>73700.849999999962</v>
      </c>
    </row>
    <row r="59" spans="3:8" x14ac:dyDescent="0.25">
      <c r="C59" s="105">
        <f t="shared" si="2"/>
        <v>36</v>
      </c>
      <c r="D59" s="106">
        <f t="shared" si="3"/>
        <v>44927</v>
      </c>
      <c r="E59" s="107">
        <f t="shared" si="4"/>
        <v>1291.24</v>
      </c>
      <c r="F59" s="107">
        <f t="shared" si="5"/>
        <v>737.01</v>
      </c>
      <c r="G59" s="107">
        <f t="shared" si="0"/>
        <v>554.23</v>
      </c>
      <c r="H59" s="107">
        <f t="shared" si="1"/>
        <v>73146.619999999966</v>
      </c>
    </row>
    <row r="60" spans="3:8" x14ac:dyDescent="0.25">
      <c r="C60" s="105">
        <f t="shared" si="2"/>
        <v>37</v>
      </c>
      <c r="D60" s="106">
        <f t="shared" si="3"/>
        <v>44958</v>
      </c>
      <c r="E60" s="107">
        <f t="shared" si="4"/>
        <v>73878.089999999967</v>
      </c>
      <c r="F60" s="107">
        <f t="shared" si="5"/>
        <v>731.47</v>
      </c>
      <c r="G60" s="107">
        <f t="shared" si="0"/>
        <v>73146.619999999966</v>
      </c>
      <c r="H60" s="107">
        <f t="shared" si="1"/>
        <v>0</v>
      </c>
    </row>
    <row r="61" spans="3:8" x14ac:dyDescent="0.25">
      <c r="C61" s="105" t="str">
        <f t="shared" si="2"/>
        <v/>
      </c>
      <c r="D61" s="106" t="str">
        <f t="shared" si="3"/>
        <v/>
      </c>
      <c r="E61" s="107" t="str">
        <f t="shared" si="4"/>
        <v/>
      </c>
      <c r="F61" s="107" t="str">
        <f t="shared" si="5"/>
        <v/>
      </c>
      <c r="G61" s="107" t="str">
        <f t="shared" si="0"/>
        <v/>
      </c>
      <c r="H61" s="107" t="str">
        <f t="shared" si="1"/>
        <v/>
      </c>
    </row>
    <row r="62" spans="3:8" x14ac:dyDescent="0.25">
      <c r="C62" s="105" t="str">
        <f t="shared" si="2"/>
        <v/>
      </c>
      <c r="D62" s="106" t="str">
        <f t="shared" si="3"/>
        <v/>
      </c>
      <c r="E62" s="107" t="str">
        <f t="shared" si="4"/>
        <v/>
      </c>
      <c r="F62" s="107" t="str">
        <f t="shared" si="5"/>
        <v/>
      </c>
      <c r="G62" s="107" t="str">
        <f t="shared" si="0"/>
        <v/>
      </c>
      <c r="H62" s="107" t="str">
        <f t="shared" si="1"/>
        <v/>
      </c>
    </row>
    <row r="63" spans="3:8" x14ac:dyDescent="0.25">
      <c r="C63" s="105" t="str">
        <f t="shared" si="2"/>
        <v/>
      </c>
      <c r="D63" s="106" t="str">
        <f t="shared" si="3"/>
        <v/>
      </c>
      <c r="E63" s="107" t="str">
        <f t="shared" si="4"/>
        <v/>
      </c>
      <c r="F63" s="107" t="str">
        <f t="shared" si="5"/>
        <v/>
      </c>
      <c r="G63" s="107" t="str">
        <f t="shared" si="0"/>
        <v/>
      </c>
      <c r="H63" s="107" t="str">
        <f t="shared" si="1"/>
        <v/>
      </c>
    </row>
    <row r="64" spans="3:8" x14ac:dyDescent="0.25">
      <c r="C64" s="105" t="str">
        <f t="shared" si="2"/>
        <v/>
      </c>
      <c r="D64" s="106" t="str">
        <f t="shared" si="3"/>
        <v/>
      </c>
      <c r="E64" s="107" t="str">
        <f t="shared" si="4"/>
        <v/>
      </c>
      <c r="F64" s="107" t="str">
        <f t="shared" si="5"/>
        <v/>
      </c>
      <c r="G64" s="107" t="str">
        <f t="shared" si="0"/>
        <v/>
      </c>
      <c r="H64" s="107" t="str">
        <f t="shared" si="1"/>
        <v/>
      </c>
    </row>
    <row r="65" spans="3:8" x14ac:dyDescent="0.25">
      <c r="C65" s="105" t="str">
        <f t="shared" si="2"/>
        <v/>
      </c>
      <c r="D65" s="106" t="str">
        <f t="shared" si="3"/>
        <v/>
      </c>
      <c r="E65" s="107" t="str">
        <f t="shared" si="4"/>
        <v/>
      </c>
      <c r="F65" s="107" t="str">
        <f t="shared" si="5"/>
        <v/>
      </c>
      <c r="G65" s="107" t="str">
        <f t="shared" si="0"/>
        <v/>
      </c>
      <c r="H65" s="107" t="str">
        <f t="shared" si="1"/>
        <v/>
      </c>
    </row>
    <row r="66" spans="3:8" x14ac:dyDescent="0.25">
      <c r="C66" s="105" t="str">
        <f t="shared" si="2"/>
        <v/>
      </c>
      <c r="D66" s="106" t="str">
        <f t="shared" si="3"/>
        <v/>
      </c>
      <c r="E66" s="107" t="str">
        <f t="shared" si="4"/>
        <v/>
      </c>
      <c r="F66" s="107" t="str">
        <f t="shared" si="5"/>
        <v/>
      </c>
      <c r="G66" s="107" t="str">
        <f t="shared" si="0"/>
        <v/>
      </c>
      <c r="H66" s="107" t="str">
        <f t="shared" si="1"/>
        <v/>
      </c>
    </row>
    <row r="67" spans="3:8" x14ac:dyDescent="0.25">
      <c r="C67" s="105" t="str">
        <f t="shared" si="2"/>
        <v/>
      </c>
      <c r="D67" s="106" t="str">
        <f t="shared" si="3"/>
        <v/>
      </c>
      <c r="E67" s="107" t="str">
        <f t="shared" si="4"/>
        <v/>
      </c>
      <c r="F67" s="107" t="str">
        <f t="shared" si="5"/>
        <v/>
      </c>
      <c r="G67" s="107" t="str">
        <f t="shared" si="0"/>
        <v/>
      </c>
      <c r="H67" s="107" t="str">
        <f t="shared" si="1"/>
        <v/>
      </c>
    </row>
    <row r="68" spans="3:8" x14ac:dyDescent="0.25">
      <c r="C68" s="105" t="str">
        <f t="shared" si="2"/>
        <v/>
      </c>
      <c r="D68" s="106" t="str">
        <f t="shared" si="3"/>
        <v/>
      </c>
      <c r="E68" s="107" t="str">
        <f t="shared" si="4"/>
        <v/>
      </c>
      <c r="F68" s="107" t="str">
        <f t="shared" si="5"/>
        <v/>
      </c>
      <c r="G68" s="107" t="str">
        <f t="shared" si="0"/>
        <v/>
      </c>
      <c r="H68" s="107" t="str">
        <f t="shared" si="1"/>
        <v/>
      </c>
    </row>
    <row r="69" spans="3:8" x14ac:dyDescent="0.25">
      <c r="C69" s="105" t="str">
        <f t="shared" si="2"/>
        <v/>
      </c>
      <c r="D69" s="106" t="str">
        <f t="shared" si="3"/>
        <v/>
      </c>
      <c r="E69" s="107" t="str">
        <f t="shared" si="4"/>
        <v/>
      </c>
      <c r="F69" s="107" t="str">
        <f t="shared" si="5"/>
        <v/>
      </c>
      <c r="G69" s="107" t="str">
        <f t="shared" si="0"/>
        <v/>
      </c>
      <c r="H69" s="107" t="str">
        <f t="shared" si="1"/>
        <v/>
      </c>
    </row>
    <row r="70" spans="3:8" x14ac:dyDescent="0.25">
      <c r="C70" s="105" t="str">
        <f t="shared" si="2"/>
        <v/>
      </c>
      <c r="D70" s="106" t="str">
        <f t="shared" si="3"/>
        <v/>
      </c>
      <c r="E70" s="107" t="str">
        <f t="shared" si="4"/>
        <v/>
      </c>
      <c r="F70" s="107" t="str">
        <f t="shared" si="5"/>
        <v/>
      </c>
      <c r="G70" s="107" t="str">
        <f t="shared" si="0"/>
        <v/>
      </c>
      <c r="H70" s="107" t="str">
        <f t="shared" si="1"/>
        <v/>
      </c>
    </row>
    <row r="71" spans="3:8" x14ac:dyDescent="0.25">
      <c r="C71" s="105" t="str">
        <f t="shared" si="2"/>
        <v/>
      </c>
      <c r="D71" s="106" t="str">
        <f t="shared" si="3"/>
        <v/>
      </c>
      <c r="E71" s="107" t="str">
        <f t="shared" si="4"/>
        <v/>
      </c>
      <c r="F71" s="107" t="str">
        <f t="shared" si="5"/>
        <v/>
      </c>
      <c r="G71" s="107" t="str">
        <f t="shared" si="0"/>
        <v/>
      </c>
      <c r="H71" s="107" t="str">
        <f t="shared" si="1"/>
        <v/>
      </c>
    </row>
    <row r="72" spans="3:8" x14ac:dyDescent="0.25">
      <c r="C72" s="105" t="str">
        <f t="shared" si="2"/>
        <v/>
      </c>
      <c r="D72" s="106" t="str">
        <f t="shared" si="3"/>
        <v/>
      </c>
      <c r="E72" s="107" t="str">
        <f t="shared" si="4"/>
        <v/>
      </c>
      <c r="F72" s="107" t="str">
        <f t="shared" si="5"/>
        <v/>
      </c>
      <c r="G72" s="107" t="str">
        <f t="shared" si="0"/>
        <v/>
      </c>
      <c r="H72" s="107" t="str">
        <f t="shared" si="1"/>
        <v/>
      </c>
    </row>
    <row r="73" spans="3:8" x14ac:dyDescent="0.25">
      <c r="C73" s="105" t="str">
        <f t="shared" si="2"/>
        <v/>
      </c>
      <c r="D73" s="106" t="str">
        <f t="shared" si="3"/>
        <v/>
      </c>
      <c r="E73" s="107" t="str">
        <f t="shared" si="4"/>
        <v/>
      </c>
      <c r="F73" s="107" t="str">
        <f t="shared" si="5"/>
        <v/>
      </c>
      <c r="G73" s="107" t="str">
        <f t="shared" si="0"/>
        <v/>
      </c>
      <c r="H73" s="107" t="str">
        <f t="shared" si="1"/>
        <v/>
      </c>
    </row>
    <row r="74" spans="3:8" x14ac:dyDescent="0.25">
      <c r="C74" s="105" t="str">
        <f t="shared" si="2"/>
        <v/>
      </c>
      <c r="D74" s="106" t="str">
        <f t="shared" si="3"/>
        <v/>
      </c>
      <c r="E74" s="107" t="str">
        <f t="shared" si="4"/>
        <v/>
      </c>
      <c r="F74" s="107" t="str">
        <f t="shared" si="5"/>
        <v/>
      </c>
      <c r="G74" s="107" t="str">
        <f t="shared" si="0"/>
        <v/>
      </c>
      <c r="H74" s="107" t="str">
        <f t="shared" si="1"/>
        <v/>
      </c>
    </row>
    <row r="75" spans="3:8" x14ac:dyDescent="0.25">
      <c r="C75" s="105" t="str">
        <f t="shared" si="2"/>
        <v/>
      </c>
      <c r="D75" s="106" t="str">
        <f t="shared" si="3"/>
        <v/>
      </c>
      <c r="E75" s="107" t="str">
        <f t="shared" si="4"/>
        <v/>
      </c>
      <c r="F75" s="107" t="str">
        <f t="shared" si="5"/>
        <v/>
      </c>
      <c r="G75" s="107" t="str">
        <f t="shared" si="0"/>
        <v/>
      </c>
      <c r="H75" s="107" t="str">
        <f t="shared" si="1"/>
        <v/>
      </c>
    </row>
    <row r="76" spans="3:8" x14ac:dyDescent="0.25">
      <c r="C76" s="105" t="str">
        <f t="shared" si="2"/>
        <v/>
      </c>
      <c r="D76" s="106" t="str">
        <f t="shared" si="3"/>
        <v/>
      </c>
      <c r="E76" s="107" t="str">
        <f t="shared" si="4"/>
        <v/>
      </c>
      <c r="F76" s="107" t="str">
        <f t="shared" si="5"/>
        <v/>
      </c>
      <c r="G76" s="107" t="str">
        <f t="shared" si="0"/>
        <v/>
      </c>
      <c r="H76" s="107" t="str">
        <f t="shared" si="1"/>
        <v/>
      </c>
    </row>
    <row r="77" spans="3:8" x14ac:dyDescent="0.25">
      <c r="C77" s="105" t="str">
        <f t="shared" si="2"/>
        <v/>
      </c>
      <c r="D77" s="106" t="str">
        <f t="shared" si="3"/>
        <v/>
      </c>
      <c r="E77" s="107" t="str">
        <f t="shared" si="4"/>
        <v/>
      </c>
      <c r="F77" s="107" t="str">
        <f t="shared" si="5"/>
        <v/>
      </c>
      <c r="G77" s="107" t="str">
        <f t="shared" si="0"/>
        <v/>
      </c>
      <c r="H77" s="107" t="str">
        <f t="shared" si="1"/>
        <v/>
      </c>
    </row>
    <row r="78" spans="3:8" x14ac:dyDescent="0.25">
      <c r="C78" s="105" t="str">
        <f t="shared" si="2"/>
        <v/>
      </c>
      <c r="D78" s="106" t="str">
        <f t="shared" si="3"/>
        <v/>
      </c>
      <c r="E78" s="107" t="str">
        <f t="shared" si="4"/>
        <v/>
      </c>
      <c r="F78" s="107" t="str">
        <f t="shared" si="5"/>
        <v/>
      </c>
      <c r="G78" s="107" t="str">
        <f t="shared" si="0"/>
        <v/>
      </c>
      <c r="H78" s="107" t="str">
        <f t="shared" si="1"/>
        <v/>
      </c>
    </row>
    <row r="79" spans="3:8" x14ac:dyDescent="0.25">
      <c r="C79" s="105" t="str">
        <f t="shared" si="2"/>
        <v/>
      </c>
      <c r="D79" s="106" t="str">
        <f t="shared" si="3"/>
        <v/>
      </c>
      <c r="E79" s="107" t="str">
        <f t="shared" si="4"/>
        <v/>
      </c>
      <c r="F79" s="107" t="str">
        <f t="shared" si="5"/>
        <v/>
      </c>
      <c r="G79" s="107" t="str">
        <f t="shared" si="0"/>
        <v/>
      </c>
      <c r="H79" s="107" t="str">
        <f t="shared" si="1"/>
        <v/>
      </c>
    </row>
    <row r="80" spans="3:8" x14ac:dyDescent="0.25">
      <c r="C80" s="105" t="str">
        <f t="shared" si="2"/>
        <v/>
      </c>
      <c r="D80" s="106" t="str">
        <f t="shared" si="3"/>
        <v/>
      </c>
      <c r="E80" s="107" t="str">
        <f t="shared" si="4"/>
        <v/>
      </c>
      <c r="F80" s="107" t="str">
        <f t="shared" si="5"/>
        <v/>
      </c>
      <c r="G80" s="107" t="str">
        <f t="shared" si="0"/>
        <v/>
      </c>
      <c r="H80" s="107" t="str">
        <f t="shared" si="1"/>
        <v/>
      </c>
    </row>
    <row r="81" spans="3:8" x14ac:dyDescent="0.25">
      <c r="C81" s="105" t="str">
        <f t="shared" si="2"/>
        <v/>
      </c>
      <c r="D81" s="106" t="str">
        <f t="shared" si="3"/>
        <v/>
      </c>
      <c r="E81" s="107" t="str">
        <f t="shared" si="4"/>
        <v/>
      </c>
      <c r="F81" s="107" t="str">
        <f t="shared" si="5"/>
        <v/>
      </c>
      <c r="G81" s="107" t="str">
        <f t="shared" si="0"/>
        <v/>
      </c>
      <c r="H81" s="107" t="str">
        <f t="shared" si="1"/>
        <v/>
      </c>
    </row>
    <row r="82" spans="3:8" x14ac:dyDescent="0.25">
      <c r="C82" s="105" t="str">
        <f t="shared" si="2"/>
        <v/>
      </c>
      <c r="D82" s="106" t="str">
        <f t="shared" si="3"/>
        <v/>
      </c>
      <c r="E82" s="107" t="str">
        <f t="shared" si="4"/>
        <v/>
      </c>
      <c r="F82" s="107" t="str">
        <f t="shared" si="5"/>
        <v/>
      </c>
      <c r="G82" s="107" t="str">
        <f t="shared" si="0"/>
        <v/>
      </c>
      <c r="H82" s="107" t="str">
        <f t="shared" si="1"/>
        <v/>
      </c>
    </row>
    <row r="83" spans="3:8" x14ac:dyDescent="0.25">
      <c r="C83" s="105" t="str">
        <f t="shared" si="2"/>
        <v/>
      </c>
      <c r="D83" s="106" t="str">
        <f t="shared" si="3"/>
        <v/>
      </c>
      <c r="E83" s="107" t="str">
        <f t="shared" si="4"/>
        <v/>
      </c>
      <c r="F83" s="107" t="str">
        <f t="shared" si="5"/>
        <v/>
      </c>
      <c r="G83" s="107" t="str">
        <f t="shared" si="0"/>
        <v/>
      </c>
      <c r="H83" s="107" t="str">
        <f t="shared" si="1"/>
        <v/>
      </c>
    </row>
    <row r="84" spans="3:8" x14ac:dyDescent="0.25">
      <c r="C84" s="105" t="str">
        <f t="shared" si="2"/>
        <v/>
      </c>
      <c r="D84" s="106" t="str">
        <f t="shared" si="3"/>
        <v/>
      </c>
      <c r="E84" s="107" t="str">
        <f t="shared" si="4"/>
        <v/>
      </c>
      <c r="F84" s="107" t="str">
        <f t="shared" si="5"/>
        <v/>
      </c>
      <c r="G84" s="107" t="str">
        <f t="shared" si="0"/>
        <v/>
      </c>
      <c r="H84" s="107" t="str">
        <f t="shared" si="1"/>
        <v/>
      </c>
    </row>
    <row r="85" spans="3:8" x14ac:dyDescent="0.25">
      <c r="C85" s="105" t="str">
        <f t="shared" si="2"/>
        <v/>
      </c>
      <c r="D85" s="106" t="str">
        <f t="shared" si="3"/>
        <v/>
      </c>
      <c r="E85" s="107" t="str">
        <f t="shared" si="4"/>
        <v/>
      </c>
      <c r="F85" s="107" t="str">
        <f t="shared" si="5"/>
        <v/>
      </c>
      <c r="G85" s="107" t="str">
        <f t="shared" si="0"/>
        <v/>
      </c>
      <c r="H85" s="107" t="str">
        <f t="shared" si="1"/>
        <v/>
      </c>
    </row>
    <row r="86" spans="3:8" x14ac:dyDescent="0.25">
      <c r="C86" s="105" t="str">
        <f t="shared" si="2"/>
        <v/>
      </c>
      <c r="D86" s="106" t="str">
        <f t="shared" si="3"/>
        <v/>
      </c>
      <c r="E86" s="107" t="str">
        <f t="shared" si="4"/>
        <v/>
      </c>
      <c r="F86" s="107" t="str">
        <f t="shared" si="5"/>
        <v/>
      </c>
      <c r="G86" s="107" t="str">
        <f t="shared" si="0"/>
        <v/>
      </c>
      <c r="H86" s="107" t="str">
        <f t="shared" si="1"/>
        <v/>
      </c>
    </row>
    <row r="87" spans="3:8" x14ac:dyDescent="0.25">
      <c r="C87" s="105" t="str">
        <f t="shared" si="2"/>
        <v/>
      </c>
      <c r="D87" s="106" t="str">
        <f t="shared" si="3"/>
        <v/>
      </c>
      <c r="E87" s="107" t="str">
        <f t="shared" si="4"/>
        <v/>
      </c>
      <c r="F87" s="107" t="str">
        <f t="shared" si="5"/>
        <v/>
      </c>
      <c r="G87" s="107" t="str">
        <f t="shared" si="0"/>
        <v/>
      </c>
      <c r="H87" s="107" t="str">
        <f t="shared" si="1"/>
        <v/>
      </c>
    </row>
    <row r="88" spans="3:8" x14ac:dyDescent="0.25">
      <c r="C88" s="105" t="str">
        <f t="shared" si="2"/>
        <v/>
      </c>
      <c r="D88" s="106" t="str">
        <f t="shared" si="3"/>
        <v/>
      </c>
      <c r="E88" s="107" t="str">
        <f t="shared" si="4"/>
        <v/>
      </c>
      <c r="F88" s="107" t="str">
        <f t="shared" si="5"/>
        <v/>
      </c>
      <c r="G88" s="107" t="str">
        <f t="shared" ref="G88:G151" si="6">IF(C88="","",E88-F88)</f>
        <v/>
      </c>
      <c r="H88" s="107" t="str">
        <f t="shared" ref="H88:H151" si="7">IF(C88="","",H87-G88)</f>
        <v/>
      </c>
    </row>
    <row r="89" spans="3:8" x14ac:dyDescent="0.25">
      <c r="C89" s="105" t="str">
        <f t="shared" ref="C89:C152" si="8">IF(C88&gt;$D$9,"",C88+1)</f>
        <v/>
      </c>
      <c r="D89" s="106" t="str">
        <f t="shared" ref="D89:D152" si="9">IF(C89="","",DATE(YEAR(D88),MONTH(D88)+1,DAY(D88)))</f>
        <v/>
      </c>
      <c r="E89" s="107" t="str">
        <f t="shared" ref="E89:E152" si="10">IF(C89="","",IF(C89=$D$9+1,H88+F89,$D$14))</f>
        <v/>
      </c>
      <c r="F89" s="107" t="str">
        <f t="shared" ref="F89:F152" si="11">IF(C89="","",ROUND($D$7/12*H88,2))</f>
        <v/>
      </c>
      <c r="G89" s="107" t="str">
        <f t="shared" si="6"/>
        <v/>
      </c>
      <c r="H89" s="107" t="str">
        <f t="shared" si="7"/>
        <v/>
      </c>
    </row>
    <row r="90" spans="3:8" x14ac:dyDescent="0.25">
      <c r="C90" s="105" t="str">
        <f t="shared" si="8"/>
        <v/>
      </c>
      <c r="D90" s="106" t="str">
        <f t="shared" si="9"/>
        <v/>
      </c>
      <c r="E90" s="107" t="str">
        <f t="shared" si="10"/>
        <v/>
      </c>
      <c r="F90" s="107" t="str">
        <f t="shared" si="11"/>
        <v/>
      </c>
      <c r="G90" s="107" t="str">
        <f t="shared" si="6"/>
        <v/>
      </c>
      <c r="H90" s="107" t="str">
        <f t="shared" si="7"/>
        <v/>
      </c>
    </row>
    <row r="91" spans="3:8" x14ac:dyDescent="0.25">
      <c r="C91" s="105" t="str">
        <f t="shared" si="8"/>
        <v/>
      </c>
      <c r="D91" s="106" t="str">
        <f t="shared" si="9"/>
        <v/>
      </c>
      <c r="E91" s="107" t="str">
        <f t="shared" si="10"/>
        <v/>
      </c>
      <c r="F91" s="107" t="str">
        <f t="shared" si="11"/>
        <v/>
      </c>
      <c r="G91" s="107" t="str">
        <f t="shared" si="6"/>
        <v/>
      </c>
      <c r="H91" s="107" t="str">
        <f t="shared" si="7"/>
        <v/>
      </c>
    </row>
    <row r="92" spans="3:8" x14ac:dyDescent="0.25">
      <c r="C92" s="105" t="str">
        <f t="shared" si="8"/>
        <v/>
      </c>
      <c r="D92" s="106" t="str">
        <f t="shared" si="9"/>
        <v/>
      </c>
      <c r="E92" s="107" t="str">
        <f t="shared" si="10"/>
        <v/>
      </c>
      <c r="F92" s="107" t="str">
        <f t="shared" si="11"/>
        <v/>
      </c>
      <c r="G92" s="107" t="str">
        <f t="shared" si="6"/>
        <v/>
      </c>
      <c r="H92" s="107" t="str">
        <f t="shared" si="7"/>
        <v/>
      </c>
    </row>
    <row r="93" spans="3:8" x14ac:dyDescent="0.25">
      <c r="C93" s="105" t="str">
        <f t="shared" si="8"/>
        <v/>
      </c>
      <c r="D93" s="106" t="str">
        <f t="shared" si="9"/>
        <v/>
      </c>
      <c r="E93" s="107" t="str">
        <f t="shared" si="10"/>
        <v/>
      </c>
      <c r="F93" s="107" t="str">
        <f t="shared" si="11"/>
        <v/>
      </c>
      <c r="G93" s="107" t="str">
        <f t="shared" si="6"/>
        <v/>
      </c>
      <c r="H93" s="107" t="str">
        <f t="shared" si="7"/>
        <v/>
      </c>
    </row>
    <row r="94" spans="3:8" x14ac:dyDescent="0.25">
      <c r="C94" s="105" t="str">
        <f t="shared" si="8"/>
        <v/>
      </c>
      <c r="D94" s="106" t="str">
        <f t="shared" si="9"/>
        <v/>
      </c>
      <c r="E94" s="107" t="str">
        <f t="shared" si="10"/>
        <v/>
      </c>
      <c r="F94" s="107" t="str">
        <f t="shared" si="11"/>
        <v/>
      </c>
      <c r="G94" s="107" t="str">
        <f t="shared" si="6"/>
        <v/>
      </c>
      <c r="H94" s="107" t="str">
        <f t="shared" si="7"/>
        <v/>
      </c>
    </row>
    <row r="95" spans="3:8" x14ac:dyDescent="0.25">
      <c r="C95" s="105" t="str">
        <f t="shared" si="8"/>
        <v/>
      </c>
      <c r="D95" s="106" t="str">
        <f t="shared" si="9"/>
        <v/>
      </c>
      <c r="E95" s="107" t="str">
        <f t="shared" si="10"/>
        <v/>
      </c>
      <c r="F95" s="107" t="str">
        <f t="shared" si="11"/>
        <v/>
      </c>
      <c r="G95" s="107" t="str">
        <f t="shared" si="6"/>
        <v/>
      </c>
      <c r="H95" s="107" t="str">
        <f t="shared" si="7"/>
        <v/>
      </c>
    </row>
    <row r="96" spans="3:8" x14ac:dyDescent="0.25">
      <c r="C96" s="105" t="str">
        <f t="shared" si="8"/>
        <v/>
      </c>
      <c r="D96" s="106" t="str">
        <f t="shared" si="9"/>
        <v/>
      </c>
      <c r="E96" s="107" t="str">
        <f t="shared" si="10"/>
        <v/>
      </c>
      <c r="F96" s="107" t="str">
        <f t="shared" si="11"/>
        <v/>
      </c>
      <c r="G96" s="107" t="str">
        <f t="shared" si="6"/>
        <v/>
      </c>
      <c r="H96" s="107" t="str">
        <f t="shared" si="7"/>
        <v/>
      </c>
    </row>
    <row r="97" spans="3:8" x14ac:dyDescent="0.25">
      <c r="C97" s="105" t="str">
        <f t="shared" si="8"/>
        <v/>
      </c>
      <c r="D97" s="106" t="str">
        <f t="shared" si="9"/>
        <v/>
      </c>
      <c r="E97" s="107" t="str">
        <f t="shared" si="10"/>
        <v/>
      </c>
      <c r="F97" s="107" t="str">
        <f t="shared" si="11"/>
        <v/>
      </c>
      <c r="G97" s="107" t="str">
        <f t="shared" si="6"/>
        <v/>
      </c>
      <c r="H97" s="107" t="str">
        <f t="shared" si="7"/>
        <v/>
      </c>
    </row>
    <row r="98" spans="3:8" x14ac:dyDescent="0.25">
      <c r="C98" s="105" t="str">
        <f t="shared" si="8"/>
        <v/>
      </c>
      <c r="D98" s="106" t="str">
        <f t="shared" si="9"/>
        <v/>
      </c>
      <c r="E98" s="107" t="str">
        <f t="shared" si="10"/>
        <v/>
      </c>
      <c r="F98" s="107" t="str">
        <f t="shared" si="11"/>
        <v/>
      </c>
      <c r="G98" s="107" t="str">
        <f t="shared" si="6"/>
        <v/>
      </c>
      <c r="H98" s="107" t="str">
        <f t="shared" si="7"/>
        <v/>
      </c>
    </row>
    <row r="99" spans="3:8" x14ac:dyDescent="0.25">
      <c r="C99" s="105" t="str">
        <f t="shared" si="8"/>
        <v/>
      </c>
      <c r="D99" s="106" t="str">
        <f t="shared" si="9"/>
        <v/>
      </c>
      <c r="E99" s="107" t="str">
        <f t="shared" si="10"/>
        <v/>
      </c>
      <c r="F99" s="107" t="str">
        <f t="shared" si="11"/>
        <v/>
      </c>
      <c r="G99" s="107" t="str">
        <f t="shared" si="6"/>
        <v/>
      </c>
      <c r="H99" s="107" t="str">
        <f t="shared" si="7"/>
        <v/>
      </c>
    </row>
    <row r="100" spans="3:8" x14ac:dyDescent="0.25">
      <c r="C100" s="105" t="str">
        <f t="shared" si="8"/>
        <v/>
      </c>
      <c r="D100" s="106" t="str">
        <f t="shared" si="9"/>
        <v/>
      </c>
      <c r="E100" s="107" t="str">
        <f t="shared" si="10"/>
        <v/>
      </c>
      <c r="F100" s="107" t="str">
        <f t="shared" si="11"/>
        <v/>
      </c>
      <c r="G100" s="107" t="str">
        <f t="shared" si="6"/>
        <v/>
      </c>
      <c r="H100" s="107" t="str">
        <f t="shared" si="7"/>
        <v/>
      </c>
    </row>
    <row r="101" spans="3:8" x14ac:dyDescent="0.25">
      <c r="C101" s="105" t="str">
        <f t="shared" si="8"/>
        <v/>
      </c>
      <c r="D101" s="106" t="str">
        <f t="shared" si="9"/>
        <v/>
      </c>
      <c r="E101" s="107" t="str">
        <f t="shared" si="10"/>
        <v/>
      </c>
      <c r="F101" s="107" t="str">
        <f t="shared" si="11"/>
        <v/>
      </c>
      <c r="G101" s="107" t="str">
        <f t="shared" si="6"/>
        <v/>
      </c>
      <c r="H101" s="107" t="str">
        <f t="shared" si="7"/>
        <v/>
      </c>
    </row>
    <row r="102" spans="3:8" x14ac:dyDescent="0.25">
      <c r="C102" s="105" t="str">
        <f t="shared" si="8"/>
        <v/>
      </c>
      <c r="D102" s="106" t="str">
        <f t="shared" si="9"/>
        <v/>
      </c>
      <c r="E102" s="107" t="str">
        <f t="shared" si="10"/>
        <v/>
      </c>
      <c r="F102" s="107" t="str">
        <f t="shared" si="11"/>
        <v/>
      </c>
      <c r="G102" s="107" t="str">
        <f t="shared" si="6"/>
        <v/>
      </c>
      <c r="H102" s="107" t="str">
        <f t="shared" si="7"/>
        <v/>
      </c>
    </row>
    <row r="103" spans="3:8" x14ac:dyDescent="0.25">
      <c r="C103" s="105" t="str">
        <f t="shared" si="8"/>
        <v/>
      </c>
      <c r="D103" s="106" t="str">
        <f t="shared" si="9"/>
        <v/>
      </c>
      <c r="E103" s="107" t="str">
        <f t="shared" si="10"/>
        <v/>
      </c>
      <c r="F103" s="107" t="str">
        <f t="shared" si="11"/>
        <v/>
      </c>
      <c r="G103" s="107" t="str">
        <f t="shared" si="6"/>
        <v/>
      </c>
      <c r="H103" s="107" t="str">
        <f t="shared" si="7"/>
        <v/>
      </c>
    </row>
    <row r="104" spans="3:8" x14ac:dyDescent="0.25">
      <c r="C104" s="105" t="str">
        <f t="shared" si="8"/>
        <v/>
      </c>
      <c r="D104" s="106" t="str">
        <f t="shared" si="9"/>
        <v/>
      </c>
      <c r="E104" s="107" t="str">
        <f t="shared" si="10"/>
        <v/>
      </c>
      <c r="F104" s="107" t="str">
        <f t="shared" si="11"/>
        <v/>
      </c>
      <c r="G104" s="107" t="str">
        <f t="shared" si="6"/>
        <v/>
      </c>
      <c r="H104" s="107" t="str">
        <f t="shared" si="7"/>
        <v/>
      </c>
    </row>
    <row r="105" spans="3:8" x14ac:dyDescent="0.25">
      <c r="C105" s="105" t="str">
        <f t="shared" si="8"/>
        <v/>
      </c>
      <c r="D105" s="106" t="str">
        <f t="shared" si="9"/>
        <v/>
      </c>
      <c r="E105" s="107" t="str">
        <f t="shared" si="10"/>
        <v/>
      </c>
      <c r="F105" s="107" t="str">
        <f t="shared" si="11"/>
        <v/>
      </c>
      <c r="G105" s="107" t="str">
        <f t="shared" si="6"/>
        <v/>
      </c>
      <c r="H105" s="107" t="str">
        <f t="shared" si="7"/>
        <v/>
      </c>
    </row>
    <row r="106" spans="3:8" x14ac:dyDescent="0.25">
      <c r="C106" s="105" t="str">
        <f t="shared" si="8"/>
        <v/>
      </c>
      <c r="D106" s="106" t="str">
        <f t="shared" si="9"/>
        <v/>
      </c>
      <c r="E106" s="107" t="str">
        <f t="shared" si="10"/>
        <v/>
      </c>
      <c r="F106" s="107" t="str">
        <f t="shared" si="11"/>
        <v/>
      </c>
      <c r="G106" s="107" t="str">
        <f t="shared" si="6"/>
        <v/>
      </c>
      <c r="H106" s="107" t="str">
        <f t="shared" si="7"/>
        <v/>
      </c>
    </row>
    <row r="107" spans="3:8" x14ac:dyDescent="0.25">
      <c r="C107" s="105" t="str">
        <f t="shared" si="8"/>
        <v/>
      </c>
      <c r="D107" s="106" t="str">
        <f t="shared" si="9"/>
        <v/>
      </c>
      <c r="E107" s="107" t="str">
        <f t="shared" si="10"/>
        <v/>
      </c>
      <c r="F107" s="107" t="str">
        <f t="shared" si="11"/>
        <v/>
      </c>
      <c r="G107" s="107" t="str">
        <f t="shared" si="6"/>
        <v/>
      </c>
      <c r="H107" s="107" t="str">
        <f t="shared" si="7"/>
        <v/>
      </c>
    </row>
    <row r="108" spans="3:8" x14ac:dyDescent="0.25">
      <c r="C108" s="105" t="str">
        <f t="shared" si="8"/>
        <v/>
      </c>
      <c r="D108" s="106" t="str">
        <f t="shared" si="9"/>
        <v/>
      </c>
      <c r="E108" s="107" t="str">
        <f t="shared" si="10"/>
        <v/>
      </c>
      <c r="F108" s="107" t="str">
        <f t="shared" si="11"/>
        <v/>
      </c>
      <c r="G108" s="107" t="str">
        <f t="shared" si="6"/>
        <v/>
      </c>
      <c r="H108" s="107" t="str">
        <f t="shared" si="7"/>
        <v/>
      </c>
    </row>
    <row r="109" spans="3:8" x14ac:dyDescent="0.25">
      <c r="C109" s="105" t="str">
        <f t="shared" si="8"/>
        <v/>
      </c>
      <c r="D109" s="106" t="str">
        <f t="shared" si="9"/>
        <v/>
      </c>
      <c r="E109" s="107" t="str">
        <f t="shared" si="10"/>
        <v/>
      </c>
      <c r="F109" s="107" t="str">
        <f t="shared" si="11"/>
        <v/>
      </c>
      <c r="G109" s="107" t="str">
        <f t="shared" si="6"/>
        <v/>
      </c>
      <c r="H109" s="107" t="str">
        <f t="shared" si="7"/>
        <v/>
      </c>
    </row>
    <row r="110" spans="3:8" x14ac:dyDescent="0.25">
      <c r="C110" s="105" t="str">
        <f t="shared" si="8"/>
        <v/>
      </c>
      <c r="D110" s="106" t="str">
        <f t="shared" si="9"/>
        <v/>
      </c>
      <c r="E110" s="107" t="str">
        <f t="shared" si="10"/>
        <v/>
      </c>
      <c r="F110" s="107" t="str">
        <f t="shared" si="11"/>
        <v/>
      </c>
      <c r="G110" s="107" t="str">
        <f t="shared" si="6"/>
        <v/>
      </c>
      <c r="H110" s="107" t="str">
        <f t="shared" si="7"/>
        <v/>
      </c>
    </row>
    <row r="111" spans="3:8" x14ac:dyDescent="0.25">
      <c r="C111" s="105" t="str">
        <f t="shared" si="8"/>
        <v/>
      </c>
      <c r="D111" s="106" t="str">
        <f t="shared" si="9"/>
        <v/>
      </c>
      <c r="E111" s="107" t="str">
        <f t="shared" si="10"/>
        <v/>
      </c>
      <c r="F111" s="107" t="str">
        <f t="shared" si="11"/>
        <v/>
      </c>
      <c r="G111" s="107" t="str">
        <f t="shared" si="6"/>
        <v/>
      </c>
      <c r="H111" s="107" t="str">
        <f t="shared" si="7"/>
        <v/>
      </c>
    </row>
    <row r="112" spans="3:8" x14ac:dyDescent="0.25">
      <c r="C112" s="105" t="str">
        <f t="shared" si="8"/>
        <v/>
      </c>
      <c r="D112" s="106" t="str">
        <f t="shared" si="9"/>
        <v/>
      </c>
      <c r="E112" s="107" t="str">
        <f t="shared" si="10"/>
        <v/>
      </c>
      <c r="F112" s="107" t="str">
        <f t="shared" si="11"/>
        <v/>
      </c>
      <c r="G112" s="107" t="str">
        <f t="shared" si="6"/>
        <v/>
      </c>
      <c r="H112" s="107" t="str">
        <f t="shared" si="7"/>
        <v/>
      </c>
    </row>
    <row r="113" spans="3:8" x14ac:dyDescent="0.25">
      <c r="C113" s="105" t="str">
        <f t="shared" si="8"/>
        <v/>
      </c>
      <c r="D113" s="106" t="str">
        <f t="shared" si="9"/>
        <v/>
      </c>
      <c r="E113" s="107" t="str">
        <f t="shared" si="10"/>
        <v/>
      </c>
      <c r="F113" s="107" t="str">
        <f t="shared" si="11"/>
        <v/>
      </c>
      <c r="G113" s="107" t="str">
        <f t="shared" si="6"/>
        <v/>
      </c>
      <c r="H113" s="107" t="str">
        <f t="shared" si="7"/>
        <v/>
      </c>
    </row>
    <row r="114" spans="3:8" x14ac:dyDescent="0.25">
      <c r="C114" s="105" t="str">
        <f t="shared" si="8"/>
        <v/>
      </c>
      <c r="D114" s="106" t="str">
        <f t="shared" si="9"/>
        <v/>
      </c>
      <c r="E114" s="107" t="str">
        <f t="shared" si="10"/>
        <v/>
      </c>
      <c r="F114" s="107" t="str">
        <f t="shared" si="11"/>
        <v/>
      </c>
      <c r="G114" s="107" t="str">
        <f t="shared" si="6"/>
        <v/>
      </c>
      <c r="H114" s="107" t="str">
        <f t="shared" si="7"/>
        <v/>
      </c>
    </row>
    <row r="115" spans="3:8" x14ac:dyDescent="0.25">
      <c r="C115" s="105" t="str">
        <f t="shared" si="8"/>
        <v/>
      </c>
      <c r="D115" s="106" t="str">
        <f t="shared" si="9"/>
        <v/>
      </c>
      <c r="E115" s="107" t="str">
        <f t="shared" si="10"/>
        <v/>
      </c>
      <c r="F115" s="107" t="str">
        <f t="shared" si="11"/>
        <v/>
      </c>
      <c r="G115" s="107" t="str">
        <f t="shared" si="6"/>
        <v/>
      </c>
      <c r="H115" s="107" t="str">
        <f t="shared" si="7"/>
        <v/>
      </c>
    </row>
    <row r="116" spans="3:8" x14ac:dyDescent="0.25">
      <c r="C116" s="105" t="str">
        <f t="shared" si="8"/>
        <v/>
      </c>
      <c r="D116" s="106" t="str">
        <f t="shared" si="9"/>
        <v/>
      </c>
      <c r="E116" s="107" t="str">
        <f t="shared" si="10"/>
        <v/>
      </c>
      <c r="F116" s="107" t="str">
        <f t="shared" si="11"/>
        <v/>
      </c>
      <c r="G116" s="107" t="str">
        <f t="shared" si="6"/>
        <v/>
      </c>
      <c r="H116" s="107" t="str">
        <f t="shared" si="7"/>
        <v/>
      </c>
    </row>
    <row r="117" spans="3:8" x14ac:dyDescent="0.25">
      <c r="C117" s="105" t="str">
        <f t="shared" si="8"/>
        <v/>
      </c>
      <c r="D117" s="106" t="str">
        <f t="shared" si="9"/>
        <v/>
      </c>
      <c r="E117" s="107" t="str">
        <f t="shared" si="10"/>
        <v/>
      </c>
      <c r="F117" s="107" t="str">
        <f t="shared" si="11"/>
        <v/>
      </c>
      <c r="G117" s="107" t="str">
        <f t="shared" si="6"/>
        <v/>
      </c>
      <c r="H117" s="107" t="str">
        <f t="shared" si="7"/>
        <v/>
      </c>
    </row>
    <row r="118" spans="3:8" x14ac:dyDescent="0.25">
      <c r="C118" s="105" t="str">
        <f t="shared" si="8"/>
        <v/>
      </c>
      <c r="D118" s="106" t="str">
        <f t="shared" si="9"/>
        <v/>
      </c>
      <c r="E118" s="107" t="str">
        <f t="shared" si="10"/>
        <v/>
      </c>
      <c r="F118" s="107" t="str">
        <f t="shared" si="11"/>
        <v/>
      </c>
      <c r="G118" s="107" t="str">
        <f t="shared" si="6"/>
        <v/>
      </c>
      <c r="H118" s="107" t="str">
        <f t="shared" si="7"/>
        <v/>
      </c>
    </row>
    <row r="119" spans="3:8" x14ac:dyDescent="0.25">
      <c r="C119" s="105" t="str">
        <f t="shared" si="8"/>
        <v/>
      </c>
      <c r="D119" s="106" t="str">
        <f t="shared" si="9"/>
        <v/>
      </c>
      <c r="E119" s="107" t="str">
        <f t="shared" si="10"/>
        <v/>
      </c>
      <c r="F119" s="107" t="str">
        <f t="shared" si="11"/>
        <v/>
      </c>
      <c r="G119" s="107" t="str">
        <f t="shared" si="6"/>
        <v/>
      </c>
      <c r="H119" s="107" t="str">
        <f t="shared" si="7"/>
        <v/>
      </c>
    </row>
    <row r="120" spans="3:8" x14ac:dyDescent="0.25">
      <c r="C120" s="105" t="str">
        <f t="shared" si="8"/>
        <v/>
      </c>
      <c r="D120" s="106" t="str">
        <f t="shared" si="9"/>
        <v/>
      </c>
      <c r="E120" s="107" t="str">
        <f t="shared" si="10"/>
        <v/>
      </c>
      <c r="F120" s="107" t="str">
        <f t="shared" si="11"/>
        <v/>
      </c>
      <c r="G120" s="107" t="str">
        <f t="shared" si="6"/>
        <v/>
      </c>
      <c r="H120" s="107" t="str">
        <f t="shared" si="7"/>
        <v/>
      </c>
    </row>
    <row r="121" spans="3:8" x14ac:dyDescent="0.25">
      <c r="C121" s="105" t="str">
        <f t="shared" si="8"/>
        <v/>
      </c>
      <c r="D121" s="106" t="str">
        <f t="shared" si="9"/>
        <v/>
      </c>
      <c r="E121" s="107" t="str">
        <f t="shared" si="10"/>
        <v/>
      </c>
      <c r="F121" s="107" t="str">
        <f t="shared" si="11"/>
        <v/>
      </c>
      <c r="G121" s="107" t="str">
        <f t="shared" si="6"/>
        <v/>
      </c>
      <c r="H121" s="107" t="str">
        <f t="shared" si="7"/>
        <v/>
      </c>
    </row>
    <row r="122" spans="3:8" x14ac:dyDescent="0.25">
      <c r="C122" s="105" t="str">
        <f t="shared" si="8"/>
        <v/>
      </c>
      <c r="D122" s="106" t="str">
        <f t="shared" si="9"/>
        <v/>
      </c>
      <c r="E122" s="107" t="str">
        <f t="shared" si="10"/>
        <v/>
      </c>
      <c r="F122" s="107" t="str">
        <f t="shared" si="11"/>
        <v/>
      </c>
      <c r="G122" s="107" t="str">
        <f t="shared" si="6"/>
        <v/>
      </c>
      <c r="H122" s="107" t="str">
        <f t="shared" si="7"/>
        <v/>
      </c>
    </row>
    <row r="123" spans="3:8" x14ac:dyDescent="0.25">
      <c r="C123" s="105" t="str">
        <f t="shared" si="8"/>
        <v/>
      </c>
      <c r="D123" s="106" t="str">
        <f t="shared" si="9"/>
        <v/>
      </c>
      <c r="E123" s="107" t="str">
        <f t="shared" si="10"/>
        <v/>
      </c>
      <c r="F123" s="107" t="str">
        <f t="shared" si="11"/>
        <v/>
      </c>
      <c r="G123" s="107" t="str">
        <f t="shared" si="6"/>
        <v/>
      </c>
      <c r="H123" s="107" t="str">
        <f t="shared" si="7"/>
        <v/>
      </c>
    </row>
    <row r="124" spans="3:8" x14ac:dyDescent="0.25">
      <c r="C124" s="105" t="str">
        <f t="shared" si="8"/>
        <v/>
      </c>
      <c r="D124" s="106" t="str">
        <f t="shared" si="9"/>
        <v/>
      </c>
      <c r="E124" s="107" t="str">
        <f t="shared" si="10"/>
        <v/>
      </c>
      <c r="F124" s="107" t="str">
        <f t="shared" si="11"/>
        <v/>
      </c>
      <c r="G124" s="107" t="str">
        <f t="shared" si="6"/>
        <v/>
      </c>
      <c r="H124" s="107" t="str">
        <f t="shared" si="7"/>
        <v/>
      </c>
    </row>
    <row r="125" spans="3:8" x14ac:dyDescent="0.25">
      <c r="C125" s="105" t="str">
        <f t="shared" si="8"/>
        <v/>
      </c>
      <c r="D125" s="106" t="str">
        <f t="shared" si="9"/>
        <v/>
      </c>
      <c r="E125" s="107" t="str">
        <f t="shared" si="10"/>
        <v/>
      </c>
      <c r="F125" s="107" t="str">
        <f t="shared" si="11"/>
        <v/>
      </c>
      <c r="G125" s="107" t="str">
        <f t="shared" si="6"/>
        <v/>
      </c>
      <c r="H125" s="107" t="str">
        <f t="shared" si="7"/>
        <v/>
      </c>
    </row>
    <row r="126" spans="3:8" x14ac:dyDescent="0.25">
      <c r="C126" s="105" t="str">
        <f t="shared" si="8"/>
        <v/>
      </c>
      <c r="D126" s="106" t="str">
        <f t="shared" si="9"/>
        <v/>
      </c>
      <c r="E126" s="107" t="str">
        <f t="shared" si="10"/>
        <v/>
      </c>
      <c r="F126" s="107" t="str">
        <f t="shared" si="11"/>
        <v/>
      </c>
      <c r="G126" s="107" t="str">
        <f t="shared" si="6"/>
        <v/>
      </c>
      <c r="H126" s="107" t="str">
        <f t="shared" si="7"/>
        <v/>
      </c>
    </row>
    <row r="127" spans="3:8" x14ac:dyDescent="0.25">
      <c r="C127" s="105" t="str">
        <f t="shared" si="8"/>
        <v/>
      </c>
      <c r="D127" s="106" t="str">
        <f t="shared" si="9"/>
        <v/>
      </c>
      <c r="E127" s="107" t="str">
        <f t="shared" si="10"/>
        <v/>
      </c>
      <c r="F127" s="107" t="str">
        <f t="shared" si="11"/>
        <v/>
      </c>
      <c r="G127" s="107" t="str">
        <f t="shared" si="6"/>
        <v/>
      </c>
      <c r="H127" s="107" t="str">
        <f t="shared" si="7"/>
        <v/>
      </c>
    </row>
    <row r="128" spans="3:8" x14ac:dyDescent="0.25">
      <c r="C128" s="105" t="str">
        <f t="shared" si="8"/>
        <v/>
      </c>
      <c r="D128" s="106" t="str">
        <f t="shared" si="9"/>
        <v/>
      </c>
      <c r="E128" s="107" t="str">
        <f t="shared" si="10"/>
        <v/>
      </c>
      <c r="F128" s="107" t="str">
        <f t="shared" si="11"/>
        <v/>
      </c>
      <c r="G128" s="107" t="str">
        <f t="shared" si="6"/>
        <v/>
      </c>
      <c r="H128" s="107" t="str">
        <f t="shared" si="7"/>
        <v/>
      </c>
    </row>
    <row r="129" spans="3:8" x14ac:dyDescent="0.25">
      <c r="C129" s="105" t="str">
        <f t="shared" si="8"/>
        <v/>
      </c>
      <c r="D129" s="106" t="str">
        <f t="shared" si="9"/>
        <v/>
      </c>
      <c r="E129" s="107" t="str">
        <f t="shared" si="10"/>
        <v/>
      </c>
      <c r="F129" s="107" t="str">
        <f t="shared" si="11"/>
        <v/>
      </c>
      <c r="G129" s="107" t="str">
        <f t="shared" si="6"/>
        <v/>
      </c>
      <c r="H129" s="107" t="str">
        <f t="shared" si="7"/>
        <v/>
      </c>
    </row>
    <row r="130" spans="3:8" x14ac:dyDescent="0.25">
      <c r="C130" s="105" t="str">
        <f t="shared" si="8"/>
        <v/>
      </c>
      <c r="D130" s="106" t="str">
        <f t="shared" si="9"/>
        <v/>
      </c>
      <c r="E130" s="107" t="str">
        <f t="shared" si="10"/>
        <v/>
      </c>
      <c r="F130" s="107" t="str">
        <f t="shared" si="11"/>
        <v/>
      </c>
      <c r="G130" s="107" t="str">
        <f t="shared" si="6"/>
        <v/>
      </c>
      <c r="H130" s="107" t="str">
        <f t="shared" si="7"/>
        <v/>
      </c>
    </row>
    <row r="131" spans="3:8" x14ac:dyDescent="0.25">
      <c r="C131" s="105" t="str">
        <f t="shared" si="8"/>
        <v/>
      </c>
      <c r="D131" s="106" t="str">
        <f t="shared" si="9"/>
        <v/>
      </c>
      <c r="E131" s="107" t="str">
        <f t="shared" si="10"/>
        <v/>
      </c>
      <c r="F131" s="107" t="str">
        <f t="shared" si="11"/>
        <v/>
      </c>
      <c r="G131" s="107" t="str">
        <f t="shared" si="6"/>
        <v/>
      </c>
      <c r="H131" s="107" t="str">
        <f t="shared" si="7"/>
        <v/>
      </c>
    </row>
    <row r="132" spans="3:8" x14ac:dyDescent="0.25">
      <c r="C132" s="105" t="str">
        <f t="shared" si="8"/>
        <v/>
      </c>
      <c r="D132" s="106" t="str">
        <f t="shared" si="9"/>
        <v/>
      </c>
      <c r="E132" s="107" t="str">
        <f t="shared" si="10"/>
        <v/>
      </c>
      <c r="F132" s="107" t="str">
        <f t="shared" si="11"/>
        <v/>
      </c>
      <c r="G132" s="107" t="str">
        <f t="shared" si="6"/>
        <v/>
      </c>
      <c r="H132" s="107" t="str">
        <f t="shared" si="7"/>
        <v/>
      </c>
    </row>
    <row r="133" spans="3:8" x14ac:dyDescent="0.25">
      <c r="C133" s="105" t="str">
        <f t="shared" si="8"/>
        <v/>
      </c>
      <c r="D133" s="106" t="str">
        <f t="shared" si="9"/>
        <v/>
      </c>
      <c r="E133" s="107" t="str">
        <f t="shared" si="10"/>
        <v/>
      </c>
      <c r="F133" s="107" t="str">
        <f t="shared" si="11"/>
        <v/>
      </c>
      <c r="G133" s="107" t="str">
        <f t="shared" si="6"/>
        <v/>
      </c>
      <c r="H133" s="107" t="str">
        <f t="shared" si="7"/>
        <v/>
      </c>
    </row>
    <row r="134" spans="3:8" x14ac:dyDescent="0.25">
      <c r="C134" s="105" t="str">
        <f t="shared" si="8"/>
        <v/>
      </c>
      <c r="D134" s="106" t="str">
        <f t="shared" si="9"/>
        <v/>
      </c>
      <c r="E134" s="107" t="str">
        <f t="shared" si="10"/>
        <v/>
      </c>
      <c r="F134" s="107" t="str">
        <f t="shared" si="11"/>
        <v/>
      </c>
      <c r="G134" s="107" t="str">
        <f t="shared" si="6"/>
        <v/>
      </c>
      <c r="H134" s="107" t="str">
        <f t="shared" si="7"/>
        <v/>
      </c>
    </row>
    <row r="135" spans="3:8" x14ac:dyDescent="0.25">
      <c r="C135" s="105" t="str">
        <f t="shared" si="8"/>
        <v/>
      </c>
      <c r="D135" s="106" t="str">
        <f t="shared" si="9"/>
        <v/>
      </c>
      <c r="E135" s="107" t="str">
        <f t="shared" si="10"/>
        <v/>
      </c>
      <c r="F135" s="107" t="str">
        <f t="shared" si="11"/>
        <v/>
      </c>
      <c r="G135" s="107" t="str">
        <f t="shared" si="6"/>
        <v/>
      </c>
      <c r="H135" s="107" t="str">
        <f t="shared" si="7"/>
        <v/>
      </c>
    </row>
    <row r="136" spans="3:8" x14ac:dyDescent="0.25">
      <c r="C136" s="105" t="str">
        <f t="shared" si="8"/>
        <v/>
      </c>
      <c r="D136" s="106" t="str">
        <f t="shared" si="9"/>
        <v/>
      </c>
      <c r="E136" s="107" t="str">
        <f t="shared" si="10"/>
        <v/>
      </c>
      <c r="F136" s="107" t="str">
        <f t="shared" si="11"/>
        <v/>
      </c>
      <c r="G136" s="107" t="str">
        <f t="shared" si="6"/>
        <v/>
      </c>
      <c r="H136" s="107" t="str">
        <f t="shared" si="7"/>
        <v/>
      </c>
    </row>
    <row r="137" spans="3:8" x14ac:dyDescent="0.25">
      <c r="C137" s="105" t="str">
        <f t="shared" si="8"/>
        <v/>
      </c>
      <c r="D137" s="106" t="str">
        <f t="shared" si="9"/>
        <v/>
      </c>
      <c r="E137" s="107" t="str">
        <f t="shared" si="10"/>
        <v/>
      </c>
      <c r="F137" s="107" t="str">
        <f t="shared" si="11"/>
        <v/>
      </c>
      <c r="G137" s="107" t="str">
        <f t="shared" si="6"/>
        <v/>
      </c>
      <c r="H137" s="107" t="str">
        <f t="shared" si="7"/>
        <v/>
      </c>
    </row>
    <row r="138" spans="3:8" x14ac:dyDescent="0.25">
      <c r="C138" s="105" t="str">
        <f t="shared" si="8"/>
        <v/>
      </c>
      <c r="D138" s="106" t="str">
        <f t="shared" si="9"/>
        <v/>
      </c>
      <c r="E138" s="107" t="str">
        <f t="shared" si="10"/>
        <v/>
      </c>
      <c r="F138" s="107" t="str">
        <f t="shared" si="11"/>
        <v/>
      </c>
      <c r="G138" s="107" t="str">
        <f t="shared" si="6"/>
        <v/>
      </c>
      <c r="H138" s="107" t="str">
        <f t="shared" si="7"/>
        <v/>
      </c>
    </row>
    <row r="139" spans="3:8" x14ac:dyDescent="0.25">
      <c r="C139" s="105" t="str">
        <f t="shared" si="8"/>
        <v/>
      </c>
      <c r="D139" s="106" t="str">
        <f t="shared" si="9"/>
        <v/>
      </c>
      <c r="E139" s="107" t="str">
        <f t="shared" si="10"/>
        <v/>
      </c>
      <c r="F139" s="107" t="str">
        <f t="shared" si="11"/>
        <v/>
      </c>
      <c r="G139" s="107" t="str">
        <f t="shared" si="6"/>
        <v/>
      </c>
      <c r="H139" s="107" t="str">
        <f t="shared" si="7"/>
        <v/>
      </c>
    </row>
    <row r="140" spans="3:8" x14ac:dyDescent="0.25">
      <c r="C140" s="105" t="str">
        <f t="shared" si="8"/>
        <v/>
      </c>
      <c r="D140" s="106" t="str">
        <f t="shared" si="9"/>
        <v/>
      </c>
      <c r="E140" s="107" t="str">
        <f t="shared" si="10"/>
        <v/>
      </c>
      <c r="F140" s="107" t="str">
        <f t="shared" si="11"/>
        <v/>
      </c>
      <c r="G140" s="107" t="str">
        <f t="shared" si="6"/>
        <v/>
      </c>
      <c r="H140" s="107" t="str">
        <f t="shared" si="7"/>
        <v/>
      </c>
    </row>
    <row r="141" spans="3:8" x14ac:dyDescent="0.25">
      <c r="C141" s="105" t="str">
        <f t="shared" si="8"/>
        <v/>
      </c>
      <c r="D141" s="106" t="str">
        <f t="shared" si="9"/>
        <v/>
      </c>
      <c r="E141" s="107" t="str">
        <f t="shared" si="10"/>
        <v/>
      </c>
      <c r="F141" s="107" t="str">
        <f t="shared" si="11"/>
        <v/>
      </c>
      <c r="G141" s="107" t="str">
        <f t="shared" si="6"/>
        <v/>
      </c>
      <c r="H141" s="107" t="str">
        <f t="shared" si="7"/>
        <v/>
      </c>
    </row>
    <row r="142" spans="3:8" x14ac:dyDescent="0.25">
      <c r="C142" s="105" t="str">
        <f t="shared" si="8"/>
        <v/>
      </c>
      <c r="D142" s="106" t="str">
        <f t="shared" si="9"/>
        <v/>
      </c>
      <c r="E142" s="107" t="str">
        <f t="shared" si="10"/>
        <v/>
      </c>
      <c r="F142" s="107" t="str">
        <f t="shared" si="11"/>
        <v/>
      </c>
      <c r="G142" s="107" t="str">
        <f t="shared" si="6"/>
        <v/>
      </c>
      <c r="H142" s="107" t="str">
        <f t="shared" si="7"/>
        <v/>
      </c>
    </row>
    <row r="143" spans="3:8" x14ac:dyDescent="0.25">
      <c r="C143" s="105" t="str">
        <f t="shared" si="8"/>
        <v/>
      </c>
      <c r="D143" s="106" t="str">
        <f t="shared" si="9"/>
        <v/>
      </c>
      <c r="E143" s="107" t="str">
        <f t="shared" si="10"/>
        <v/>
      </c>
      <c r="F143" s="107" t="str">
        <f t="shared" si="11"/>
        <v/>
      </c>
      <c r="G143" s="107" t="str">
        <f t="shared" si="6"/>
        <v/>
      </c>
      <c r="H143" s="107" t="str">
        <f t="shared" si="7"/>
        <v/>
      </c>
    </row>
    <row r="144" spans="3:8" x14ac:dyDescent="0.25">
      <c r="C144" s="105" t="str">
        <f t="shared" si="8"/>
        <v/>
      </c>
      <c r="D144" s="106" t="str">
        <f t="shared" si="9"/>
        <v/>
      </c>
      <c r="E144" s="107" t="str">
        <f t="shared" si="10"/>
        <v/>
      </c>
      <c r="F144" s="107" t="str">
        <f t="shared" si="11"/>
        <v/>
      </c>
      <c r="G144" s="107" t="str">
        <f t="shared" si="6"/>
        <v/>
      </c>
      <c r="H144" s="107" t="str">
        <f t="shared" si="7"/>
        <v/>
      </c>
    </row>
    <row r="145" spans="3:8" x14ac:dyDescent="0.25">
      <c r="C145" s="105" t="str">
        <f t="shared" si="8"/>
        <v/>
      </c>
      <c r="D145" s="106" t="str">
        <f t="shared" si="9"/>
        <v/>
      </c>
      <c r="E145" s="107" t="str">
        <f t="shared" si="10"/>
        <v/>
      </c>
      <c r="F145" s="107" t="str">
        <f t="shared" si="11"/>
        <v/>
      </c>
      <c r="G145" s="107" t="str">
        <f t="shared" si="6"/>
        <v/>
      </c>
      <c r="H145" s="107" t="str">
        <f t="shared" si="7"/>
        <v/>
      </c>
    </row>
    <row r="146" spans="3:8" x14ac:dyDescent="0.25">
      <c r="C146" s="105" t="str">
        <f t="shared" si="8"/>
        <v/>
      </c>
      <c r="D146" s="106" t="str">
        <f t="shared" si="9"/>
        <v/>
      </c>
      <c r="E146" s="107" t="str">
        <f t="shared" si="10"/>
        <v/>
      </c>
      <c r="F146" s="107" t="str">
        <f t="shared" si="11"/>
        <v/>
      </c>
      <c r="G146" s="107" t="str">
        <f t="shared" si="6"/>
        <v/>
      </c>
      <c r="H146" s="107" t="str">
        <f t="shared" si="7"/>
        <v/>
      </c>
    </row>
    <row r="147" spans="3:8" x14ac:dyDescent="0.25">
      <c r="C147" s="105" t="str">
        <f t="shared" si="8"/>
        <v/>
      </c>
      <c r="D147" s="106" t="str">
        <f t="shared" si="9"/>
        <v/>
      </c>
      <c r="E147" s="107" t="str">
        <f t="shared" si="10"/>
        <v/>
      </c>
      <c r="F147" s="107" t="str">
        <f t="shared" si="11"/>
        <v/>
      </c>
      <c r="G147" s="107" t="str">
        <f t="shared" si="6"/>
        <v/>
      </c>
      <c r="H147" s="107" t="str">
        <f t="shared" si="7"/>
        <v/>
      </c>
    </row>
    <row r="148" spans="3:8" x14ac:dyDescent="0.25">
      <c r="C148" s="105" t="str">
        <f t="shared" si="8"/>
        <v/>
      </c>
      <c r="D148" s="106" t="str">
        <f t="shared" si="9"/>
        <v/>
      </c>
      <c r="E148" s="107" t="str">
        <f t="shared" si="10"/>
        <v/>
      </c>
      <c r="F148" s="107" t="str">
        <f t="shared" si="11"/>
        <v/>
      </c>
      <c r="G148" s="107" t="str">
        <f t="shared" si="6"/>
        <v/>
      </c>
      <c r="H148" s="107" t="str">
        <f t="shared" si="7"/>
        <v/>
      </c>
    </row>
    <row r="149" spans="3:8" x14ac:dyDescent="0.25">
      <c r="C149" s="105" t="str">
        <f t="shared" si="8"/>
        <v/>
      </c>
      <c r="D149" s="106" t="str">
        <f t="shared" si="9"/>
        <v/>
      </c>
      <c r="E149" s="107" t="str">
        <f t="shared" si="10"/>
        <v/>
      </c>
      <c r="F149" s="107" t="str">
        <f t="shared" si="11"/>
        <v/>
      </c>
      <c r="G149" s="107" t="str">
        <f t="shared" si="6"/>
        <v/>
      </c>
      <c r="H149" s="107" t="str">
        <f t="shared" si="7"/>
        <v/>
      </c>
    </row>
    <row r="150" spans="3:8" x14ac:dyDescent="0.25">
      <c r="C150" s="105" t="str">
        <f t="shared" si="8"/>
        <v/>
      </c>
      <c r="D150" s="106" t="str">
        <f t="shared" si="9"/>
        <v/>
      </c>
      <c r="E150" s="107" t="str">
        <f t="shared" si="10"/>
        <v/>
      </c>
      <c r="F150" s="107" t="str">
        <f t="shared" si="11"/>
        <v/>
      </c>
      <c r="G150" s="107" t="str">
        <f t="shared" si="6"/>
        <v/>
      </c>
      <c r="H150" s="107" t="str">
        <f t="shared" si="7"/>
        <v/>
      </c>
    </row>
    <row r="151" spans="3:8" x14ac:dyDescent="0.25">
      <c r="C151" s="105" t="str">
        <f t="shared" si="8"/>
        <v/>
      </c>
      <c r="D151" s="106" t="str">
        <f t="shared" si="9"/>
        <v/>
      </c>
      <c r="E151" s="107" t="str">
        <f t="shared" si="10"/>
        <v/>
      </c>
      <c r="F151" s="107" t="str">
        <f t="shared" si="11"/>
        <v/>
      </c>
      <c r="G151" s="107" t="str">
        <f t="shared" si="6"/>
        <v/>
      </c>
      <c r="H151" s="107" t="str">
        <f t="shared" si="7"/>
        <v/>
      </c>
    </row>
    <row r="152" spans="3:8" x14ac:dyDescent="0.25">
      <c r="C152" s="105" t="str">
        <f t="shared" si="8"/>
        <v/>
      </c>
      <c r="D152" s="106" t="str">
        <f t="shared" si="9"/>
        <v/>
      </c>
      <c r="E152" s="107" t="str">
        <f t="shared" si="10"/>
        <v/>
      </c>
      <c r="F152" s="107" t="str">
        <f t="shared" si="11"/>
        <v/>
      </c>
      <c r="G152" s="107" t="str">
        <f t="shared" ref="G152:G215" si="12">IF(C152="","",E152-F152)</f>
        <v/>
      </c>
      <c r="H152" s="107" t="str">
        <f t="shared" ref="H152:H215" si="13">IF(C152="","",H151-G152)</f>
        <v/>
      </c>
    </row>
    <row r="153" spans="3:8" x14ac:dyDescent="0.25">
      <c r="C153" s="105" t="str">
        <f t="shared" ref="C153:C216" si="14">IF(C152&gt;$D$9,"",C152+1)</f>
        <v/>
      </c>
      <c r="D153" s="106" t="str">
        <f t="shared" ref="D153:D216" si="15">IF(C153="","",DATE(YEAR(D152),MONTH(D152)+1,DAY(D152)))</f>
        <v/>
      </c>
      <c r="E153" s="107" t="str">
        <f t="shared" ref="E153:E216" si="16">IF(C153="","",IF(C153=$D$9+1,H152+F153,$D$14))</f>
        <v/>
      </c>
      <c r="F153" s="107" t="str">
        <f t="shared" ref="F153:F216" si="17">IF(C153="","",ROUND($D$7/12*H152,2))</f>
        <v/>
      </c>
      <c r="G153" s="107" t="str">
        <f t="shared" si="12"/>
        <v/>
      </c>
      <c r="H153" s="107" t="str">
        <f t="shared" si="13"/>
        <v/>
      </c>
    </row>
    <row r="154" spans="3:8" x14ac:dyDescent="0.25">
      <c r="C154" s="105" t="str">
        <f t="shared" si="14"/>
        <v/>
      </c>
      <c r="D154" s="106" t="str">
        <f t="shared" si="15"/>
        <v/>
      </c>
      <c r="E154" s="107" t="str">
        <f t="shared" si="16"/>
        <v/>
      </c>
      <c r="F154" s="107" t="str">
        <f t="shared" si="17"/>
        <v/>
      </c>
      <c r="G154" s="107" t="str">
        <f t="shared" si="12"/>
        <v/>
      </c>
      <c r="H154" s="107" t="str">
        <f t="shared" si="13"/>
        <v/>
      </c>
    </row>
    <row r="155" spans="3:8" x14ac:dyDescent="0.25">
      <c r="C155" s="105" t="str">
        <f t="shared" si="14"/>
        <v/>
      </c>
      <c r="D155" s="106" t="str">
        <f t="shared" si="15"/>
        <v/>
      </c>
      <c r="E155" s="107" t="str">
        <f t="shared" si="16"/>
        <v/>
      </c>
      <c r="F155" s="107" t="str">
        <f t="shared" si="17"/>
        <v/>
      </c>
      <c r="G155" s="107" t="str">
        <f t="shared" si="12"/>
        <v/>
      </c>
      <c r="H155" s="107" t="str">
        <f t="shared" si="13"/>
        <v/>
      </c>
    </row>
    <row r="156" spans="3:8" x14ac:dyDescent="0.25">
      <c r="C156" s="105" t="str">
        <f t="shared" si="14"/>
        <v/>
      </c>
      <c r="D156" s="106" t="str">
        <f t="shared" si="15"/>
        <v/>
      </c>
      <c r="E156" s="107" t="str">
        <f t="shared" si="16"/>
        <v/>
      </c>
      <c r="F156" s="107" t="str">
        <f t="shared" si="17"/>
        <v/>
      </c>
      <c r="G156" s="107" t="str">
        <f t="shared" si="12"/>
        <v/>
      </c>
      <c r="H156" s="107" t="str">
        <f t="shared" si="13"/>
        <v/>
      </c>
    </row>
    <row r="157" spans="3:8" x14ac:dyDescent="0.25">
      <c r="C157" s="105" t="str">
        <f t="shared" si="14"/>
        <v/>
      </c>
      <c r="D157" s="106" t="str">
        <f t="shared" si="15"/>
        <v/>
      </c>
      <c r="E157" s="107" t="str">
        <f t="shared" si="16"/>
        <v/>
      </c>
      <c r="F157" s="107" t="str">
        <f t="shared" si="17"/>
        <v/>
      </c>
      <c r="G157" s="107" t="str">
        <f t="shared" si="12"/>
        <v/>
      </c>
      <c r="H157" s="107" t="str">
        <f t="shared" si="13"/>
        <v/>
      </c>
    </row>
    <row r="158" spans="3:8" x14ac:dyDescent="0.25">
      <c r="C158" s="105" t="str">
        <f t="shared" si="14"/>
        <v/>
      </c>
      <c r="D158" s="106" t="str">
        <f t="shared" si="15"/>
        <v/>
      </c>
      <c r="E158" s="107" t="str">
        <f t="shared" si="16"/>
        <v/>
      </c>
      <c r="F158" s="107" t="str">
        <f t="shared" si="17"/>
        <v/>
      </c>
      <c r="G158" s="107" t="str">
        <f t="shared" si="12"/>
        <v/>
      </c>
      <c r="H158" s="107" t="str">
        <f t="shared" si="13"/>
        <v/>
      </c>
    </row>
    <row r="159" spans="3:8" x14ac:dyDescent="0.25">
      <c r="C159" s="105" t="str">
        <f t="shared" si="14"/>
        <v/>
      </c>
      <c r="D159" s="106" t="str">
        <f t="shared" si="15"/>
        <v/>
      </c>
      <c r="E159" s="107" t="str">
        <f t="shared" si="16"/>
        <v/>
      </c>
      <c r="F159" s="107" t="str">
        <f t="shared" si="17"/>
        <v/>
      </c>
      <c r="G159" s="107" t="str">
        <f t="shared" si="12"/>
        <v/>
      </c>
      <c r="H159" s="107" t="str">
        <f t="shared" si="13"/>
        <v/>
      </c>
    </row>
    <row r="160" spans="3:8" x14ac:dyDescent="0.25">
      <c r="C160" s="105" t="str">
        <f t="shared" si="14"/>
        <v/>
      </c>
      <c r="D160" s="106" t="str">
        <f t="shared" si="15"/>
        <v/>
      </c>
      <c r="E160" s="107" t="str">
        <f t="shared" si="16"/>
        <v/>
      </c>
      <c r="F160" s="107" t="str">
        <f t="shared" si="17"/>
        <v/>
      </c>
      <c r="G160" s="107" t="str">
        <f t="shared" si="12"/>
        <v/>
      </c>
      <c r="H160" s="107" t="str">
        <f t="shared" si="13"/>
        <v/>
      </c>
    </row>
    <row r="161" spans="3:8" x14ac:dyDescent="0.25">
      <c r="C161" s="105" t="str">
        <f t="shared" si="14"/>
        <v/>
      </c>
      <c r="D161" s="106" t="str">
        <f t="shared" si="15"/>
        <v/>
      </c>
      <c r="E161" s="107" t="str">
        <f t="shared" si="16"/>
        <v/>
      </c>
      <c r="F161" s="107" t="str">
        <f t="shared" si="17"/>
        <v/>
      </c>
      <c r="G161" s="107" t="str">
        <f t="shared" si="12"/>
        <v/>
      </c>
      <c r="H161" s="107" t="str">
        <f t="shared" si="13"/>
        <v/>
      </c>
    </row>
    <row r="162" spans="3:8" x14ac:dyDescent="0.25">
      <c r="C162" s="105" t="str">
        <f t="shared" si="14"/>
        <v/>
      </c>
      <c r="D162" s="106" t="str">
        <f t="shared" si="15"/>
        <v/>
      </c>
      <c r="E162" s="107" t="str">
        <f t="shared" si="16"/>
        <v/>
      </c>
      <c r="F162" s="107" t="str">
        <f t="shared" si="17"/>
        <v/>
      </c>
      <c r="G162" s="107" t="str">
        <f t="shared" si="12"/>
        <v/>
      </c>
      <c r="H162" s="107" t="str">
        <f t="shared" si="13"/>
        <v/>
      </c>
    </row>
    <row r="163" spans="3:8" x14ac:dyDescent="0.25">
      <c r="C163" s="105" t="str">
        <f t="shared" si="14"/>
        <v/>
      </c>
      <c r="D163" s="106" t="str">
        <f t="shared" si="15"/>
        <v/>
      </c>
      <c r="E163" s="107" t="str">
        <f t="shared" si="16"/>
        <v/>
      </c>
      <c r="F163" s="107" t="str">
        <f t="shared" si="17"/>
        <v/>
      </c>
      <c r="G163" s="107" t="str">
        <f t="shared" si="12"/>
        <v/>
      </c>
      <c r="H163" s="107" t="str">
        <f t="shared" si="13"/>
        <v/>
      </c>
    </row>
    <row r="164" spans="3:8" x14ac:dyDescent="0.25">
      <c r="C164" s="105" t="str">
        <f t="shared" si="14"/>
        <v/>
      </c>
      <c r="D164" s="106" t="str">
        <f t="shared" si="15"/>
        <v/>
      </c>
      <c r="E164" s="107" t="str">
        <f t="shared" si="16"/>
        <v/>
      </c>
      <c r="F164" s="107" t="str">
        <f t="shared" si="17"/>
        <v/>
      </c>
      <c r="G164" s="107" t="str">
        <f t="shared" si="12"/>
        <v/>
      </c>
      <c r="H164" s="107" t="str">
        <f t="shared" si="13"/>
        <v/>
      </c>
    </row>
    <row r="165" spans="3:8" x14ac:dyDescent="0.25">
      <c r="C165" s="105" t="str">
        <f t="shared" si="14"/>
        <v/>
      </c>
      <c r="D165" s="106" t="str">
        <f t="shared" si="15"/>
        <v/>
      </c>
      <c r="E165" s="107" t="str">
        <f t="shared" si="16"/>
        <v/>
      </c>
      <c r="F165" s="107" t="str">
        <f t="shared" si="17"/>
        <v/>
      </c>
      <c r="G165" s="107" t="str">
        <f t="shared" si="12"/>
        <v/>
      </c>
      <c r="H165" s="107" t="str">
        <f t="shared" si="13"/>
        <v/>
      </c>
    </row>
    <row r="166" spans="3:8" x14ac:dyDescent="0.25">
      <c r="C166" s="105" t="str">
        <f t="shared" si="14"/>
        <v/>
      </c>
      <c r="D166" s="106" t="str">
        <f t="shared" si="15"/>
        <v/>
      </c>
      <c r="E166" s="107" t="str">
        <f t="shared" si="16"/>
        <v/>
      </c>
      <c r="F166" s="107" t="str">
        <f t="shared" si="17"/>
        <v/>
      </c>
      <c r="G166" s="107" t="str">
        <f t="shared" si="12"/>
        <v/>
      </c>
      <c r="H166" s="107" t="str">
        <f t="shared" si="13"/>
        <v/>
      </c>
    </row>
    <row r="167" spans="3:8" x14ac:dyDescent="0.25">
      <c r="C167" s="105" t="str">
        <f t="shared" si="14"/>
        <v/>
      </c>
      <c r="D167" s="106" t="str">
        <f t="shared" si="15"/>
        <v/>
      </c>
      <c r="E167" s="107" t="str">
        <f t="shared" si="16"/>
        <v/>
      </c>
      <c r="F167" s="107" t="str">
        <f t="shared" si="17"/>
        <v/>
      </c>
      <c r="G167" s="107" t="str">
        <f t="shared" si="12"/>
        <v/>
      </c>
      <c r="H167" s="107" t="str">
        <f t="shared" si="13"/>
        <v/>
      </c>
    </row>
    <row r="168" spans="3:8" x14ac:dyDescent="0.25">
      <c r="C168" s="105" t="str">
        <f t="shared" si="14"/>
        <v/>
      </c>
      <c r="D168" s="106" t="str">
        <f t="shared" si="15"/>
        <v/>
      </c>
      <c r="E168" s="107" t="str">
        <f t="shared" si="16"/>
        <v/>
      </c>
      <c r="F168" s="107" t="str">
        <f t="shared" si="17"/>
        <v/>
      </c>
      <c r="G168" s="107" t="str">
        <f t="shared" si="12"/>
        <v/>
      </c>
      <c r="H168" s="107" t="str">
        <f t="shared" si="13"/>
        <v/>
      </c>
    </row>
    <row r="169" spans="3:8" x14ac:dyDescent="0.25">
      <c r="C169" s="105" t="str">
        <f t="shared" si="14"/>
        <v/>
      </c>
      <c r="D169" s="106" t="str">
        <f t="shared" si="15"/>
        <v/>
      </c>
      <c r="E169" s="107" t="str">
        <f t="shared" si="16"/>
        <v/>
      </c>
      <c r="F169" s="107" t="str">
        <f t="shared" si="17"/>
        <v/>
      </c>
      <c r="G169" s="107" t="str">
        <f t="shared" si="12"/>
        <v/>
      </c>
      <c r="H169" s="107" t="str">
        <f t="shared" si="13"/>
        <v/>
      </c>
    </row>
    <row r="170" spans="3:8" x14ac:dyDescent="0.25">
      <c r="C170" s="105" t="str">
        <f t="shared" si="14"/>
        <v/>
      </c>
      <c r="D170" s="106" t="str">
        <f t="shared" si="15"/>
        <v/>
      </c>
      <c r="E170" s="107" t="str">
        <f t="shared" si="16"/>
        <v/>
      </c>
      <c r="F170" s="107" t="str">
        <f t="shared" si="17"/>
        <v/>
      </c>
      <c r="G170" s="107" t="str">
        <f t="shared" si="12"/>
        <v/>
      </c>
      <c r="H170" s="107" t="str">
        <f t="shared" si="13"/>
        <v/>
      </c>
    </row>
    <row r="171" spans="3:8" x14ac:dyDescent="0.25">
      <c r="C171" s="105" t="str">
        <f t="shared" si="14"/>
        <v/>
      </c>
      <c r="D171" s="106" t="str">
        <f t="shared" si="15"/>
        <v/>
      </c>
      <c r="E171" s="107" t="str">
        <f t="shared" si="16"/>
        <v/>
      </c>
      <c r="F171" s="107" t="str">
        <f t="shared" si="17"/>
        <v/>
      </c>
      <c r="G171" s="107" t="str">
        <f t="shared" si="12"/>
        <v/>
      </c>
      <c r="H171" s="107" t="str">
        <f t="shared" si="13"/>
        <v/>
      </c>
    </row>
    <row r="172" spans="3:8" x14ac:dyDescent="0.25">
      <c r="C172" s="105" t="str">
        <f t="shared" si="14"/>
        <v/>
      </c>
      <c r="D172" s="106" t="str">
        <f t="shared" si="15"/>
        <v/>
      </c>
      <c r="E172" s="107" t="str">
        <f t="shared" si="16"/>
        <v/>
      </c>
      <c r="F172" s="107" t="str">
        <f t="shared" si="17"/>
        <v/>
      </c>
      <c r="G172" s="107" t="str">
        <f t="shared" si="12"/>
        <v/>
      </c>
      <c r="H172" s="107" t="str">
        <f t="shared" si="13"/>
        <v/>
      </c>
    </row>
    <row r="173" spans="3:8" x14ac:dyDescent="0.25">
      <c r="C173" s="105" t="str">
        <f t="shared" si="14"/>
        <v/>
      </c>
      <c r="D173" s="106" t="str">
        <f t="shared" si="15"/>
        <v/>
      </c>
      <c r="E173" s="107" t="str">
        <f t="shared" si="16"/>
        <v/>
      </c>
      <c r="F173" s="107" t="str">
        <f t="shared" si="17"/>
        <v/>
      </c>
      <c r="G173" s="107" t="str">
        <f t="shared" si="12"/>
        <v/>
      </c>
      <c r="H173" s="107" t="str">
        <f t="shared" si="13"/>
        <v/>
      </c>
    </row>
    <row r="174" spans="3:8" x14ac:dyDescent="0.25">
      <c r="C174" s="105" t="str">
        <f t="shared" si="14"/>
        <v/>
      </c>
      <c r="D174" s="106" t="str">
        <f t="shared" si="15"/>
        <v/>
      </c>
      <c r="E174" s="107" t="str">
        <f t="shared" si="16"/>
        <v/>
      </c>
      <c r="F174" s="107" t="str">
        <f t="shared" si="17"/>
        <v/>
      </c>
      <c r="G174" s="107" t="str">
        <f t="shared" si="12"/>
        <v/>
      </c>
      <c r="H174" s="107" t="str">
        <f t="shared" si="13"/>
        <v/>
      </c>
    </row>
    <row r="175" spans="3:8" x14ac:dyDescent="0.25">
      <c r="C175" s="105" t="str">
        <f t="shared" si="14"/>
        <v/>
      </c>
      <c r="D175" s="106" t="str">
        <f t="shared" si="15"/>
        <v/>
      </c>
      <c r="E175" s="107" t="str">
        <f t="shared" si="16"/>
        <v/>
      </c>
      <c r="F175" s="107" t="str">
        <f t="shared" si="17"/>
        <v/>
      </c>
      <c r="G175" s="107" t="str">
        <f t="shared" si="12"/>
        <v/>
      </c>
      <c r="H175" s="107" t="str">
        <f t="shared" si="13"/>
        <v/>
      </c>
    </row>
    <row r="176" spans="3:8" x14ac:dyDescent="0.25">
      <c r="C176" s="105" t="str">
        <f t="shared" si="14"/>
        <v/>
      </c>
      <c r="D176" s="106" t="str">
        <f t="shared" si="15"/>
        <v/>
      </c>
      <c r="E176" s="107" t="str">
        <f t="shared" si="16"/>
        <v/>
      </c>
      <c r="F176" s="107" t="str">
        <f t="shared" si="17"/>
        <v/>
      </c>
      <c r="G176" s="107" t="str">
        <f t="shared" si="12"/>
        <v/>
      </c>
      <c r="H176" s="107" t="str">
        <f t="shared" si="13"/>
        <v/>
      </c>
    </row>
    <row r="177" spans="3:8" x14ac:dyDescent="0.25">
      <c r="C177" s="105" t="str">
        <f t="shared" si="14"/>
        <v/>
      </c>
      <c r="D177" s="106" t="str">
        <f t="shared" si="15"/>
        <v/>
      </c>
      <c r="E177" s="107" t="str">
        <f t="shared" si="16"/>
        <v/>
      </c>
      <c r="F177" s="107" t="str">
        <f t="shared" si="17"/>
        <v/>
      </c>
      <c r="G177" s="107" t="str">
        <f t="shared" si="12"/>
        <v/>
      </c>
      <c r="H177" s="107" t="str">
        <f t="shared" si="13"/>
        <v/>
      </c>
    </row>
    <row r="178" spans="3:8" x14ac:dyDescent="0.25">
      <c r="C178" s="105" t="str">
        <f t="shared" si="14"/>
        <v/>
      </c>
      <c r="D178" s="106" t="str">
        <f t="shared" si="15"/>
        <v/>
      </c>
      <c r="E178" s="107" t="str">
        <f t="shared" si="16"/>
        <v/>
      </c>
      <c r="F178" s="107" t="str">
        <f t="shared" si="17"/>
        <v/>
      </c>
      <c r="G178" s="107" t="str">
        <f t="shared" si="12"/>
        <v/>
      </c>
      <c r="H178" s="107" t="str">
        <f t="shared" si="13"/>
        <v/>
      </c>
    </row>
    <row r="179" spans="3:8" x14ac:dyDescent="0.25">
      <c r="C179" s="105" t="str">
        <f t="shared" si="14"/>
        <v/>
      </c>
      <c r="D179" s="106" t="str">
        <f t="shared" si="15"/>
        <v/>
      </c>
      <c r="E179" s="107" t="str">
        <f t="shared" si="16"/>
        <v/>
      </c>
      <c r="F179" s="107" t="str">
        <f t="shared" si="17"/>
        <v/>
      </c>
      <c r="G179" s="107" t="str">
        <f t="shared" si="12"/>
        <v/>
      </c>
      <c r="H179" s="107" t="str">
        <f t="shared" si="13"/>
        <v/>
      </c>
    </row>
    <row r="180" spans="3:8" x14ac:dyDescent="0.25">
      <c r="C180" s="105" t="str">
        <f t="shared" si="14"/>
        <v/>
      </c>
      <c r="D180" s="106" t="str">
        <f t="shared" si="15"/>
        <v/>
      </c>
      <c r="E180" s="107" t="str">
        <f t="shared" si="16"/>
        <v/>
      </c>
      <c r="F180" s="107" t="str">
        <f t="shared" si="17"/>
        <v/>
      </c>
      <c r="G180" s="107" t="str">
        <f t="shared" si="12"/>
        <v/>
      </c>
      <c r="H180" s="107" t="str">
        <f t="shared" si="13"/>
        <v/>
      </c>
    </row>
    <row r="181" spans="3:8" x14ac:dyDescent="0.25">
      <c r="C181" s="105" t="str">
        <f t="shared" si="14"/>
        <v/>
      </c>
      <c r="D181" s="106" t="str">
        <f t="shared" si="15"/>
        <v/>
      </c>
      <c r="E181" s="107" t="str">
        <f t="shared" si="16"/>
        <v/>
      </c>
      <c r="F181" s="107" t="str">
        <f t="shared" si="17"/>
        <v/>
      </c>
      <c r="G181" s="107" t="str">
        <f t="shared" si="12"/>
        <v/>
      </c>
      <c r="H181" s="107" t="str">
        <f t="shared" si="13"/>
        <v/>
      </c>
    </row>
    <row r="182" spans="3:8" x14ac:dyDescent="0.25">
      <c r="C182" s="105" t="str">
        <f t="shared" si="14"/>
        <v/>
      </c>
      <c r="D182" s="106" t="str">
        <f t="shared" si="15"/>
        <v/>
      </c>
      <c r="E182" s="107" t="str">
        <f t="shared" si="16"/>
        <v/>
      </c>
      <c r="F182" s="107" t="str">
        <f t="shared" si="17"/>
        <v/>
      </c>
      <c r="G182" s="107" t="str">
        <f t="shared" si="12"/>
        <v/>
      </c>
      <c r="H182" s="107" t="str">
        <f t="shared" si="13"/>
        <v/>
      </c>
    </row>
    <row r="183" spans="3:8" x14ac:dyDescent="0.25">
      <c r="C183" s="105" t="str">
        <f t="shared" si="14"/>
        <v/>
      </c>
      <c r="D183" s="106" t="str">
        <f t="shared" si="15"/>
        <v/>
      </c>
      <c r="E183" s="107" t="str">
        <f t="shared" si="16"/>
        <v/>
      </c>
      <c r="F183" s="107" t="str">
        <f t="shared" si="17"/>
        <v/>
      </c>
      <c r="G183" s="107" t="str">
        <f t="shared" si="12"/>
        <v/>
      </c>
      <c r="H183" s="107" t="str">
        <f t="shared" si="13"/>
        <v/>
      </c>
    </row>
    <row r="184" spans="3:8" x14ac:dyDescent="0.25">
      <c r="C184" s="105" t="str">
        <f t="shared" si="14"/>
        <v/>
      </c>
      <c r="D184" s="106" t="str">
        <f t="shared" si="15"/>
        <v/>
      </c>
      <c r="E184" s="107" t="str">
        <f t="shared" si="16"/>
        <v/>
      </c>
      <c r="F184" s="107" t="str">
        <f t="shared" si="17"/>
        <v/>
      </c>
      <c r="G184" s="107" t="str">
        <f t="shared" si="12"/>
        <v/>
      </c>
      <c r="H184" s="107" t="str">
        <f t="shared" si="13"/>
        <v/>
      </c>
    </row>
    <row r="185" spans="3:8" x14ac:dyDescent="0.25">
      <c r="C185" s="105" t="str">
        <f t="shared" si="14"/>
        <v/>
      </c>
      <c r="D185" s="106" t="str">
        <f t="shared" si="15"/>
        <v/>
      </c>
      <c r="E185" s="107" t="str">
        <f t="shared" si="16"/>
        <v/>
      </c>
      <c r="F185" s="107" t="str">
        <f t="shared" si="17"/>
        <v/>
      </c>
      <c r="G185" s="107" t="str">
        <f t="shared" si="12"/>
        <v/>
      </c>
      <c r="H185" s="107" t="str">
        <f t="shared" si="13"/>
        <v/>
      </c>
    </row>
    <row r="186" spans="3:8" x14ac:dyDescent="0.25">
      <c r="C186" s="105" t="str">
        <f t="shared" si="14"/>
        <v/>
      </c>
      <c r="D186" s="106" t="str">
        <f t="shared" si="15"/>
        <v/>
      </c>
      <c r="E186" s="107" t="str">
        <f t="shared" si="16"/>
        <v/>
      </c>
      <c r="F186" s="107" t="str">
        <f t="shared" si="17"/>
        <v/>
      </c>
      <c r="G186" s="107" t="str">
        <f t="shared" si="12"/>
        <v/>
      </c>
      <c r="H186" s="107" t="str">
        <f t="shared" si="13"/>
        <v/>
      </c>
    </row>
    <row r="187" spans="3:8" x14ac:dyDescent="0.25">
      <c r="C187" s="105" t="str">
        <f t="shared" si="14"/>
        <v/>
      </c>
      <c r="D187" s="106" t="str">
        <f t="shared" si="15"/>
        <v/>
      </c>
      <c r="E187" s="107" t="str">
        <f t="shared" si="16"/>
        <v/>
      </c>
      <c r="F187" s="107" t="str">
        <f t="shared" si="17"/>
        <v/>
      </c>
      <c r="G187" s="107" t="str">
        <f t="shared" si="12"/>
        <v/>
      </c>
      <c r="H187" s="107" t="str">
        <f t="shared" si="13"/>
        <v/>
      </c>
    </row>
    <row r="188" spans="3:8" x14ac:dyDescent="0.25">
      <c r="C188" s="105" t="str">
        <f t="shared" si="14"/>
        <v/>
      </c>
      <c r="D188" s="106" t="str">
        <f t="shared" si="15"/>
        <v/>
      </c>
      <c r="E188" s="107" t="str">
        <f t="shared" si="16"/>
        <v/>
      </c>
      <c r="F188" s="107" t="str">
        <f t="shared" si="17"/>
        <v/>
      </c>
      <c r="G188" s="107" t="str">
        <f t="shared" si="12"/>
        <v/>
      </c>
      <c r="H188" s="107" t="str">
        <f t="shared" si="13"/>
        <v/>
      </c>
    </row>
    <row r="189" spans="3:8" x14ac:dyDescent="0.25">
      <c r="C189" s="105" t="str">
        <f t="shared" si="14"/>
        <v/>
      </c>
      <c r="D189" s="106" t="str">
        <f t="shared" si="15"/>
        <v/>
      </c>
      <c r="E189" s="107" t="str">
        <f t="shared" si="16"/>
        <v/>
      </c>
      <c r="F189" s="107" t="str">
        <f t="shared" si="17"/>
        <v/>
      </c>
      <c r="G189" s="107" t="str">
        <f t="shared" si="12"/>
        <v/>
      </c>
      <c r="H189" s="107" t="str">
        <f t="shared" si="13"/>
        <v/>
      </c>
    </row>
    <row r="190" spans="3:8" x14ac:dyDescent="0.25">
      <c r="C190" s="105" t="str">
        <f t="shared" si="14"/>
        <v/>
      </c>
      <c r="D190" s="106" t="str">
        <f t="shared" si="15"/>
        <v/>
      </c>
      <c r="E190" s="107" t="str">
        <f t="shared" si="16"/>
        <v/>
      </c>
      <c r="F190" s="107" t="str">
        <f t="shared" si="17"/>
        <v/>
      </c>
      <c r="G190" s="107" t="str">
        <f t="shared" si="12"/>
        <v/>
      </c>
      <c r="H190" s="107" t="str">
        <f t="shared" si="13"/>
        <v/>
      </c>
    </row>
    <row r="191" spans="3:8" x14ac:dyDescent="0.25">
      <c r="C191" s="105" t="str">
        <f t="shared" si="14"/>
        <v/>
      </c>
      <c r="D191" s="106" t="str">
        <f t="shared" si="15"/>
        <v/>
      </c>
      <c r="E191" s="107" t="str">
        <f t="shared" si="16"/>
        <v/>
      </c>
      <c r="F191" s="107" t="str">
        <f t="shared" si="17"/>
        <v/>
      </c>
      <c r="G191" s="107" t="str">
        <f t="shared" si="12"/>
        <v/>
      </c>
      <c r="H191" s="107" t="str">
        <f t="shared" si="13"/>
        <v/>
      </c>
    </row>
    <row r="192" spans="3:8" x14ac:dyDescent="0.25">
      <c r="C192" s="105" t="str">
        <f t="shared" si="14"/>
        <v/>
      </c>
      <c r="D192" s="106" t="str">
        <f t="shared" si="15"/>
        <v/>
      </c>
      <c r="E192" s="107" t="str">
        <f t="shared" si="16"/>
        <v/>
      </c>
      <c r="F192" s="107" t="str">
        <f t="shared" si="17"/>
        <v/>
      </c>
      <c r="G192" s="107" t="str">
        <f t="shared" si="12"/>
        <v/>
      </c>
      <c r="H192" s="107" t="str">
        <f t="shared" si="13"/>
        <v/>
      </c>
    </row>
    <row r="193" spans="3:8" x14ac:dyDescent="0.25">
      <c r="C193" s="105" t="str">
        <f t="shared" si="14"/>
        <v/>
      </c>
      <c r="D193" s="106" t="str">
        <f t="shared" si="15"/>
        <v/>
      </c>
      <c r="E193" s="107" t="str">
        <f t="shared" si="16"/>
        <v/>
      </c>
      <c r="F193" s="107" t="str">
        <f t="shared" si="17"/>
        <v/>
      </c>
      <c r="G193" s="107" t="str">
        <f t="shared" si="12"/>
        <v/>
      </c>
      <c r="H193" s="107" t="str">
        <f t="shared" si="13"/>
        <v/>
      </c>
    </row>
    <row r="194" spans="3:8" x14ac:dyDescent="0.25">
      <c r="C194" s="105" t="str">
        <f t="shared" si="14"/>
        <v/>
      </c>
      <c r="D194" s="106" t="str">
        <f t="shared" si="15"/>
        <v/>
      </c>
      <c r="E194" s="107" t="str">
        <f t="shared" si="16"/>
        <v/>
      </c>
      <c r="F194" s="107" t="str">
        <f t="shared" si="17"/>
        <v/>
      </c>
      <c r="G194" s="107" t="str">
        <f t="shared" si="12"/>
        <v/>
      </c>
      <c r="H194" s="107" t="str">
        <f t="shared" si="13"/>
        <v/>
      </c>
    </row>
    <row r="195" spans="3:8" x14ac:dyDescent="0.25">
      <c r="C195" s="105" t="str">
        <f t="shared" si="14"/>
        <v/>
      </c>
      <c r="D195" s="106" t="str">
        <f t="shared" si="15"/>
        <v/>
      </c>
      <c r="E195" s="107" t="str">
        <f t="shared" si="16"/>
        <v/>
      </c>
      <c r="F195" s="107" t="str">
        <f t="shared" si="17"/>
        <v/>
      </c>
      <c r="G195" s="107" t="str">
        <f t="shared" si="12"/>
        <v/>
      </c>
      <c r="H195" s="107" t="str">
        <f t="shared" si="13"/>
        <v/>
      </c>
    </row>
    <row r="196" spans="3:8" x14ac:dyDescent="0.25">
      <c r="C196" s="105" t="str">
        <f t="shared" si="14"/>
        <v/>
      </c>
      <c r="D196" s="106" t="str">
        <f t="shared" si="15"/>
        <v/>
      </c>
      <c r="E196" s="107" t="str">
        <f t="shared" si="16"/>
        <v/>
      </c>
      <c r="F196" s="107" t="str">
        <f t="shared" si="17"/>
        <v/>
      </c>
      <c r="G196" s="107" t="str">
        <f t="shared" si="12"/>
        <v/>
      </c>
      <c r="H196" s="107" t="str">
        <f t="shared" si="13"/>
        <v/>
      </c>
    </row>
    <row r="197" spans="3:8" x14ac:dyDescent="0.25">
      <c r="C197" s="105" t="str">
        <f t="shared" si="14"/>
        <v/>
      </c>
      <c r="D197" s="106" t="str">
        <f t="shared" si="15"/>
        <v/>
      </c>
      <c r="E197" s="107" t="str">
        <f t="shared" si="16"/>
        <v/>
      </c>
      <c r="F197" s="107" t="str">
        <f t="shared" si="17"/>
        <v/>
      </c>
      <c r="G197" s="107" t="str">
        <f t="shared" si="12"/>
        <v/>
      </c>
      <c r="H197" s="107" t="str">
        <f t="shared" si="13"/>
        <v/>
      </c>
    </row>
    <row r="198" spans="3:8" x14ac:dyDescent="0.25">
      <c r="C198" s="105" t="str">
        <f t="shared" si="14"/>
        <v/>
      </c>
      <c r="D198" s="106" t="str">
        <f t="shared" si="15"/>
        <v/>
      </c>
      <c r="E198" s="107" t="str">
        <f t="shared" si="16"/>
        <v/>
      </c>
      <c r="F198" s="107" t="str">
        <f t="shared" si="17"/>
        <v/>
      </c>
      <c r="G198" s="107" t="str">
        <f t="shared" si="12"/>
        <v/>
      </c>
      <c r="H198" s="107" t="str">
        <f t="shared" si="13"/>
        <v/>
      </c>
    </row>
    <row r="199" spans="3:8" x14ac:dyDescent="0.25">
      <c r="C199" s="105" t="str">
        <f t="shared" si="14"/>
        <v/>
      </c>
      <c r="D199" s="106" t="str">
        <f t="shared" si="15"/>
        <v/>
      </c>
      <c r="E199" s="107" t="str">
        <f t="shared" si="16"/>
        <v/>
      </c>
      <c r="F199" s="107" t="str">
        <f t="shared" si="17"/>
        <v/>
      </c>
      <c r="G199" s="107" t="str">
        <f t="shared" si="12"/>
        <v/>
      </c>
      <c r="H199" s="107" t="str">
        <f t="shared" si="13"/>
        <v/>
      </c>
    </row>
    <row r="200" spans="3:8" x14ac:dyDescent="0.25">
      <c r="C200" s="105" t="str">
        <f t="shared" si="14"/>
        <v/>
      </c>
      <c r="D200" s="106" t="str">
        <f t="shared" si="15"/>
        <v/>
      </c>
      <c r="E200" s="107" t="str">
        <f t="shared" si="16"/>
        <v/>
      </c>
      <c r="F200" s="107" t="str">
        <f t="shared" si="17"/>
        <v/>
      </c>
      <c r="G200" s="107" t="str">
        <f t="shared" si="12"/>
        <v/>
      </c>
      <c r="H200" s="107" t="str">
        <f t="shared" si="13"/>
        <v/>
      </c>
    </row>
    <row r="201" spans="3:8" x14ac:dyDescent="0.25">
      <c r="C201" s="105" t="str">
        <f t="shared" si="14"/>
        <v/>
      </c>
      <c r="D201" s="106" t="str">
        <f t="shared" si="15"/>
        <v/>
      </c>
      <c r="E201" s="107" t="str">
        <f t="shared" si="16"/>
        <v/>
      </c>
      <c r="F201" s="107" t="str">
        <f t="shared" si="17"/>
        <v/>
      </c>
      <c r="G201" s="107" t="str">
        <f t="shared" si="12"/>
        <v/>
      </c>
      <c r="H201" s="107" t="str">
        <f t="shared" si="13"/>
        <v/>
      </c>
    </row>
    <row r="202" spans="3:8" x14ac:dyDescent="0.25">
      <c r="C202" s="105" t="str">
        <f t="shared" si="14"/>
        <v/>
      </c>
      <c r="D202" s="106" t="str">
        <f t="shared" si="15"/>
        <v/>
      </c>
      <c r="E202" s="107" t="str">
        <f t="shared" si="16"/>
        <v/>
      </c>
      <c r="F202" s="107" t="str">
        <f t="shared" si="17"/>
        <v/>
      </c>
      <c r="G202" s="107" t="str">
        <f t="shared" si="12"/>
        <v/>
      </c>
      <c r="H202" s="107" t="str">
        <f t="shared" si="13"/>
        <v/>
      </c>
    </row>
    <row r="203" spans="3:8" x14ac:dyDescent="0.25">
      <c r="C203" s="105" t="str">
        <f t="shared" si="14"/>
        <v/>
      </c>
      <c r="D203" s="106" t="str">
        <f t="shared" si="15"/>
        <v/>
      </c>
      <c r="E203" s="107" t="str">
        <f t="shared" si="16"/>
        <v/>
      </c>
      <c r="F203" s="107" t="str">
        <f t="shared" si="17"/>
        <v/>
      </c>
      <c r="G203" s="107" t="str">
        <f t="shared" si="12"/>
        <v/>
      </c>
      <c r="H203" s="107" t="str">
        <f t="shared" si="13"/>
        <v/>
      </c>
    </row>
    <row r="204" spans="3:8" x14ac:dyDescent="0.25">
      <c r="C204" s="105" t="str">
        <f t="shared" si="14"/>
        <v/>
      </c>
      <c r="D204" s="106" t="str">
        <f t="shared" si="15"/>
        <v/>
      </c>
      <c r="E204" s="107" t="str">
        <f t="shared" si="16"/>
        <v/>
      </c>
      <c r="F204" s="107" t="str">
        <f t="shared" si="17"/>
        <v/>
      </c>
      <c r="G204" s="107" t="str">
        <f t="shared" si="12"/>
        <v/>
      </c>
      <c r="H204" s="107" t="str">
        <f t="shared" si="13"/>
        <v/>
      </c>
    </row>
    <row r="205" spans="3:8" x14ac:dyDescent="0.25">
      <c r="C205" s="105" t="str">
        <f t="shared" si="14"/>
        <v/>
      </c>
      <c r="D205" s="106" t="str">
        <f t="shared" si="15"/>
        <v/>
      </c>
      <c r="E205" s="107" t="str">
        <f t="shared" si="16"/>
        <v/>
      </c>
      <c r="F205" s="107" t="str">
        <f t="shared" si="17"/>
        <v/>
      </c>
      <c r="G205" s="107" t="str">
        <f t="shared" si="12"/>
        <v/>
      </c>
      <c r="H205" s="107" t="str">
        <f t="shared" si="13"/>
        <v/>
      </c>
    </row>
    <row r="206" spans="3:8" x14ac:dyDescent="0.25">
      <c r="C206" s="105" t="str">
        <f t="shared" si="14"/>
        <v/>
      </c>
      <c r="D206" s="106" t="str">
        <f t="shared" si="15"/>
        <v/>
      </c>
      <c r="E206" s="107" t="str">
        <f t="shared" si="16"/>
        <v/>
      </c>
      <c r="F206" s="107" t="str">
        <f t="shared" si="17"/>
        <v/>
      </c>
      <c r="G206" s="107" t="str">
        <f t="shared" si="12"/>
        <v/>
      </c>
      <c r="H206" s="107" t="str">
        <f t="shared" si="13"/>
        <v/>
      </c>
    </row>
    <row r="207" spans="3:8" x14ac:dyDescent="0.25">
      <c r="C207" s="105" t="str">
        <f t="shared" si="14"/>
        <v/>
      </c>
      <c r="D207" s="106" t="str">
        <f t="shared" si="15"/>
        <v/>
      </c>
      <c r="E207" s="107" t="str">
        <f t="shared" si="16"/>
        <v/>
      </c>
      <c r="F207" s="107" t="str">
        <f t="shared" si="17"/>
        <v/>
      </c>
      <c r="G207" s="107" t="str">
        <f t="shared" si="12"/>
        <v/>
      </c>
      <c r="H207" s="107" t="str">
        <f t="shared" si="13"/>
        <v/>
      </c>
    </row>
    <row r="208" spans="3:8" x14ac:dyDescent="0.25">
      <c r="C208" s="105" t="str">
        <f t="shared" si="14"/>
        <v/>
      </c>
      <c r="D208" s="106" t="str">
        <f t="shared" si="15"/>
        <v/>
      </c>
      <c r="E208" s="107" t="str">
        <f t="shared" si="16"/>
        <v/>
      </c>
      <c r="F208" s="107" t="str">
        <f t="shared" si="17"/>
        <v/>
      </c>
      <c r="G208" s="107" t="str">
        <f t="shared" si="12"/>
        <v/>
      </c>
      <c r="H208" s="107" t="str">
        <f t="shared" si="13"/>
        <v/>
      </c>
    </row>
    <row r="209" spans="3:8" x14ac:dyDescent="0.25">
      <c r="C209" s="105" t="str">
        <f t="shared" si="14"/>
        <v/>
      </c>
      <c r="D209" s="106" t="str">
        <f t="shared" si="15"/>
        <v/>
      </c>
      <c r="E209" s="107" t="str">
        <f t="shared" si="16"/>
        <v/>
      </c>
      <c r="F209" s="107" t="str">
        <f t="shared" si="17"/>
        <v/>
      </c>
      <c r="G209" s="107" t="str">
        <f t="shared" si="12"/>
        <v/>
      </c>
      <c r="H209" s="107" t="str">
        <f t="shared" si="13"/>
        <v/>
      </c>
    </row>
    <row r="210" spans="3:8" x14ac:dyDescent="0.25">
      <c r="C210" s="105" t="str">
        <f t="shared" si="14"/>
        <v/>
      </c>
      <c r="D210" s="106" t="str">
        <f t="shared" si="15"/>
        <v/>
      </c>
      <c r="E210" s="107" t="str">
        <f t="shared" si="16"/>
        <v/>
      </c>
      <c r="F210" s="107" t="str">
        <f t="shared" si="17"/>
        <v/>
      </c>
      <c r="G210" s="107" t="str">
        <f t="shared" si="12"/>
        <v/>
      </c>
      <c r="H210" s="107" t="str">
        <f t="shared" si="13"/>
        <v/>
      </c>
    </row>
    <row r="211" spans="3:8" x14ac:dyDescent="0.25">
      <c r="C211" s="105" t="str">
        <f t="shared" si="14"/>
        <v/>
      </c>
      <c r="D211" s="106" t="str">
        <f t="shared" si="15"/>
        <v/>
      </c>
      <c r="E211" s="107" t="str">
        <f t="shared" si="16"/>
        <v/>
      </c>
      <c r="F211" s="107" t="str">
        <f t="shared" si="17"/>
        <v/>
      </c>
      <c r="G211" s="107" t="str">
        <f t="shared" si="12"/>
        <v/>
      </c>
      <c r="H211" s="107" t="str">
        <f t="shared" si="13"/>
        <v/>
      </c>
    </row>
    <row r="212" spans="3:8" x14ac:dyDescent="0.25">
      <c r="C212" s="105" t="str">
        <f t="shared" si="14"/>
        <v/>
      </c>
      <c r="D212" s="106" t="str">
        <f t="shared" si="15"/>
        <v/>
      </c>
      <c r="E212" s="107" t="str">
        <f t="shared" si="16"/>
        <v/>
      </c>
      <c r="F212" s="107" t="str">
        <f t="shared" si="17"/>
        <v/>
      </c>
      <c r="G212" s="107" t="str">
        <f t="shared" si="12"/>
        <v/>
      </c>
      <c r="H212" s="107" t="str">
        <f t="shared" si="13"/>
        <v/>
      </c>
    </row>
    <row r="213" spans="3:8" x14ac:dyDescent="0.25">
      <c r="C213" s="105" t="str">
        <f t="shared" si="14"/>
        <v/>
      </c>
      <c r="D213" s="106" t="str">
        <f t="shared" si="15"/>
        <v/>
      </c>
      <c r="E213" s="107" t="str">
        <f t="shared" si="16"/>
        <v/>
      </c>
      <c r="F213" s="107" t="str">
        <f t="shared" si="17"/>
        <v/>
      </c>
      <c r="G213" s="107" t="str">
        <f t="shared" si="12"/>
        <v/>
      </c>
      <c r="H213" s="107" t="str">
        <f t="shared" si="13"/>
        <v/>
      </c>
    </row>
    <row r="214" spans="3:8" x14ac:dyDescent="0.25">
      <c r="C214" s="105" t="str">
        <f t="shared" si="14"/>
        <v/>
      </c>
      <c r="D214" s="106" t="str">
        <f t="shared" si="15"/>
        <v/>
      </c>
      <c r="E214" s="107" t="str">
        <f t="shared" si="16"/>
        <v/>
      </c>
      <c r="F214" s="107" t="str">
        <f t="shared" si="17"/>
        <v/>
      </c>
      <c r="G214" s="107" t="str">
        <f t="shared" si="12"/>
        <v/>
      </c>
      <c r="H214" s="107" t="str">
        <f t="shared" si="13"/>
        <v/>
      </c>
    </row>
    <row r="215" spans="3:8" x14ac:dyDescent="0.25">
      <c r="C215" s="105" t="str">
        <f t="shared" si="14"/>
        <v/>
      </c>
      <c r="D215" s="106" t="str">
        <f t="shared" si="15"/>
        <v/>
      </c>
      <c r="E215" s="107" t="str">
        <f t="shared" si="16"/>
        <v/>
      </c>
      <c r="F215" s="107" t="str">
        <f t="shared" si="17"/>
        <v/>
      </c>
      <c r="G215" s="107" t="str">
        <f t="shared" si="12"/>
        <v/>
      </c>
      <c r="H215" s="107" t="str">
        <f t="shared" si="13"/>
        <v/>
      </c>
    </row>
    <row r="216" spans="3:8" x14ac:dyDescent="0.25">
      <c r="C216" s="105" t="str">
        <f t="shared" si="14"/>
        <v/>
      </c>
      <c r="D216" s="106" t="str">
        <f t="shared" si="15"/>
        <v/>
      </c>
      <c r="E216" s="107" t="str">
        <f t="shared" si="16"/>
        <v/>
      </c>
      <c r="F216" s="107" t="str">
        <f t="shared" si="17"/>
        <v/>
      </c>
      <c r="G216" s="107" t="str">
        <f t="shared" ref="G216:G279" si="18">IF(C216="","",E216-F216)</f>
        <v/>
      </c>
      <c r="H216" s="107" t="str">
        <f t="shared" ref="H216:H279" si="19">IF(C216="","",H215-G216)</f>
        <v/>
      </c>
    </row>
    <row r="217" spans="3:8" x14ac:dyDescent="0.25">
      <c r="C217" s="105" t="str">
        <f t="shared" ref="C217:C280" si="20">IF(C216&gt;$D$9,"",C216+1)</f>
        <v/>
      </c>
      <c r="D217" s="106" t="str">
        <f t="shared" ref="D217:D280" si="21">IF(C217="","",DATE(YEAR(D216),MONTH(D216)+1,DAY(D216)))</f>
        <v/>
      </c>
      <c r="E217" s="107" t="str">
        <f t="shared" ref="E217:E280" si="22">IF(C217="","",IF(C217=$D$9+1,H216+F217,$D$14))</f>
        <v/>
      </c>
      <c r="F217" s="107" t="str">
        <f t="shared" ref="F217:F280" si="23">IF(C217="","",ROUND($D$7/12*H216,2))</f>
        <v/>
      </c>
      <c r="G217" s="107" t="str">
        <f t="shared" si="18"/>
        <v/>
      </c>
      <c r="H217" s="107" t="str">
        <f t="shared" si="19"/>
        <v/>
      </c>
    </row>
    <row r="218" spans="3:8" x14ac:dyDescent="0.25">
      <c r="C218" s="105" t="str">
        <f t="shared" si="20"/>
        <v/>
      </c>
      <c r="D218" s="106" t="str">
        <f t="shared" si="21"/>
        <v/>
      </c>
      <c r="E218" s="107" t="str">
        <f t="shared" si="22"/>
        <v/>
      </c>
      <c r="F218" s="107" t="str">
        <f t="shared" si="23"/>
        <v/>
      </c>
      <c r="G218" s="107" t="str">
        <f t="shared" si="18"/>
        <v/>
      </c>
      <c r="H218" s="107" t="str">
        <f t="shared" si="19"/>
        <v/>
      </c>
    </row>
    <row r="219" spans="3:8" x14ac:dyDescent="0.25">
      <c r="C219" s="105" t="str">
        <f t="shared" si="20"/>
        <v/>
      </c>
      <c r="D219" s="106" t="str">
        <f t="shared" si="21"/>
        <v/>
      </c>
      <c r="E219" s="107" t="str">
        <f t="shared" si="22"/>
        <v/>
      </c>
      <c r="F219" s="107" t="str">
        <f t="shared" si="23"/>
        <v/>
      </c>
      <c r="G219" s="107" t="str">
        <f t="shared" si="18"/>
        <v/>
      </c>
      <c r="H219" s="107" t="str">
        <f t="shared" si="19"/>
        <v/>
      </c>
    </row>
    <row r="220" spans="3:8" x14ac:dyDescent="0.25">
      <c r="C220" s="105" t="str">
        <f t="shared" si="20"/>
        <v/>
      </c>
      <c r="D220" s="106" t="str">
        <f t="shared" si="21"/>
        <v/>
      </c>
      <c r="E220" s="107" t="str">
        <f t="shared" si="22"/>
        <v/>
      </c>
      <c r="F220" s="107" t="str">
        <f t="shared" si="23"/>
        <v/>
      </c>
      <c r="G220" s="107" t="str">
        <f t="shared" si="18"/>
        <v/>
      </c>
      <c r="H220" s="107" t="str">
        <f t="shared" si="19"/>
        <v/>
      </c>
    </row>
    <row r="221" spans="3:8" x14ac:dyDescent="0.25">
      <c r="C221" s="105" t="str">
        <f t="shared" si="20"/>
        <v/>
      </c>
      <c r="D221" s="106" t="str">
        <f t="shared" si="21"/>
        <v/>
      </c>
      <c r="E221" s="107" t="str">
        <f t="shared" si="22"/>
        <v/>
      </c>
      <c r="F221" s="107" t="str">
        <f t="shared" si="23"/>
        <v/>
      </c>
      <c r="G221" s="107" t="str">
        <f t="shared" si="18"/>
        <v/>
      </c>
      <c r="H221" s="107" t="str">
        <f t="shared" si="19"/>
        <v/>
      </c>
    </row>
    <row r="222" spans="3:8" x14ac:dyDescent="0.25">
      <c r="C222" s="105" t="str">
        <f t="shared" si="20"/>
        <v/>
      </c>
      <c r="D222" s="106" t="str">
        <f t="shared" si="21"/>
        <v/>
      </c>
      <c r="E222" s="107" t="str">
        <f t="shared" si="22"/>
        <v/>
      </c>
      <c r="F222" s="107" t="str">
        <f t="shared" si="23"/>
        <v/>
      </c>
      <c r="G222" s="107" t="str">
        <f t="shared" si="18"/>
        <v/>
      </c>
      <c r="H222" s="107" t="str">
        <f t="shared" si="19"/>
        <v/>
      </c>
    </row>
    <row r="223" spans="3:8" x14ac:dyDescent="0.25">
      <c r="C223" s="105" t="str">
        <f t="shared" si="20"/>
        <v/>
      </c>
      <c r="D223" s="106" t="str">
        <f t="shared" si="21"/>
        <v/>
      </c>
      <c r="E223" s="107" t="str">
        <f t="shared" si="22"/>
        <v/>
      </c>
      <c r="F223" s="107" t="str">
        <f t="shared" si="23"/>
        <v/>
      </c>
      <c r="G223" s="107" t="str">
        <f t="shared" si="18"/>
        <v/>
      </c>
      <c r="H223" s="107" t="str">
        <f t="shared" si="19"/>
        <v/>
      </c>
    </row>
    <row r="224" spans="3:8" x14ac:dyDescent="0.25">
      <c r="C224" s="105" t="str">
        <f t="shared" si="20"/>
        <v/>
      </c>
      <c r="D224" s="106" t="str">
        <f t="shared" si="21"/>
        <v/>
      </c>
      <c r="E224" s="107" t="str">
        <f t="shared" si="22"/>
        <v/>
      </c>
      <c r="F224" s="107" t="str">
        <f t="shared" si="23"/>
        <v/>
      </c>
      <c r="G224" s="107" t="str">
        <f t="shared" si="18"/>
        <v/>
      </c>
      <c r="H224" s="107" t="str">
        <f t="shared" si="19"/>
        <v/>
      </c>
    </row>
    <row r="225" spans="3:8" x14ac:dyDescent="0.25">
      <c r="C225" s="105" t="str">
        <f t="shared" si="20"/>
        <v/>
      </c>
      <c r="D225" s="106" t="str">
        <f t="shared" si="21"/>
        <v/>
      </c>
      <c r="E225" s="107" t="str">
        <f t="shared" si="22"/>
        <v/>
      </c>
      <c r="F225" s="107" t="str">
        <f t="shared" si="23"/>
        <v/>
      </c>
      <c r="G225" s="107" t="str">
        <f t="shared" si="18"/>
        <v/>
      </c>
      <c r="H225" s="107" t="str">
        <f t="shared" si="19"/>
        <v/>
      </c>
    </row>
    <row r="226" spans="3:8" x14ac:dyDescent="0.25">
      <c r="C226" s="105" t="str">
        <f t="shared" si="20"/>
        <v/>
      </c>
      <c r="D226" s="106" t="str">
        <f t="shared" si="21"/>
        <v/>
      </c>
      <c r="E226" s="107" t="str">
        <f t="shared" si="22"/>
        <v/>
      </c>
      <c r="F226" s="107" t="str">
        <f t="shared" si="23"/>
        <v/>
      </c>
      <c r="G226" s="107" t="str">
        <f t="shared" si="18"/>
        <v/>
      </c>
      <c r="H226" s="107" t="str">
        <f t="shared" si="19"/>
        <v/>
      </c>
    </row>
    <row r="227" spans="3:8" x14ac:dyDescent="0.25">
      <c r="C227" s="105" t="str">
        <f t="shared" si="20"/>
        <v/>
      </c>
      <c r="D227" s="106" t="str">
        <f t="shared" si="21"/>
        <v/>
      </c>
      <c r="E227" s="107" t="str">
        <f t="shared" si="22"/>
        <v/>
      </c>
      <c r="F227" s="107" t="str">
        <f t="shared" si="23"/>
        <v/>
      </c>
      <c r="G227" s="107" t="str">
        <f t="shared" si="18"/>
        <v/>
      </c>
      <c r="H227" s="107" t="str">
        <f t="shared" si="19"/>
        <v/>
      </c>
    </row>
    <row r="228" spans="3:8" x14ac:dyDescent="0.25">
      <c r="C228" s="105" t="str">
        <f t="shared" si="20"/>
        <v/>
      </c>
      <c r="D228" s="106" t="str">
        <f t="shared" si="21"/>
        <v/>
      </c>
      <c r="E228" s="107" t="str">
        <f t="shared" si="22"/>
        <v/>
      </c>
      <c r="F228" s="107" t="str">
        <f t="shared" si="23"/>
        <v/>
      </c>
      <c r="G228" s="107" t="str">
        <f t="shared" si="18"/>
        <v/>
      </c>
      <c r="H228" s="107" t="str">
        <f t="shared" si="19"/>
        <v/>
      </c>
    </row>
    <row r="229" spans="3:8" x14ac:dyDescent="0.25">
      <c r="C229" s="105" t="str">
        <f t="shared" si="20"/>
        <v/>
      </c>
      <c r="D229" s="106" t="str">
        <f t="shared" si="21"/>
        <v/>
      </c>
      <c r="E229" s="107" t="str">
        <f t="shared" si="22"/>
        <v/>
      </c>
      <c r="F229" s="107" t="str">
        <f t="shared" si="23"/>
        <v/>
      </c>
      <c r="G229" s="107" t="str">
        <f t="shared" si="18"/>
        <v/>
      </c>
      <c r="H229" s="107" t="str">
        <f t="shared" si="19"/>
        <v/>
      </c>
    </row>
    <row r="230" spans="3:8" x14ac:dyDescent="0.25">
      <c r="C230" s="105" t="str">
        <f t="shared" si="20"/>
        <v/>
      </c>
      <c r="D230" s="106" t="str">
        <f t="shared" si="21"/>
        <v/>
      </c>
      <c r="E230" s="107" t="str">
        <f t="shared" si="22"/>
        <v/>
      </c>
      <c r="F230" s="107" t="str">
        <f t="shared" si="23"/>
        <v/>
      </c>
      <c r="G230" s="107" t="str">
        <f t="shared" si="18"/>
        <v/>
      </c>
      <c r="H230" s="107" t="str">
        <f t="shared" si="19"/>
        <v/>
      </c>
    </row>
    <row r="231" spans="3:8" x14ac:dyDescent="0.25">
      <c r="C231" s="105" t="str">
        <f t="shared" si="20"/>
        <v/>
      </c>
      <c r="D231" s="106" t="str">
        <f t="shared" si="21"/>
        <v/>
      </c>
      <c r="E231" s="107" t="str">
        <f t="shared" si="22"/>
        <v/>
      </c>
      <c r="F231" s="107" t="str">
        <f t="shared" si="23"/>
        <v/>
      </c>
      <c r="G231" s="107" t="str">
        <f t="shared" si="18"/>
        <v/>
      </c>
      <c r="H231" s="107" t="str">
        <f t="shared" si="19"/>
        <v/>
      </c>
    </row>
    <row r="232" spans="3:8" x14ac:dyDescent="0.25">
      <c r="C232" s="105" t="str">
        <f t="shared" si="20"/>
        <v/>
      </c>
      <c r="D232" s="106" t="str">
        <f t="shared" si="21"/>
        <v/>
      </c>
      <c r="E232" s="107" t="str">
        <f t="shared" si="22"/>
        <v/>
      </c>
      <c r="F232" s="107" t="str">
        <f t="shared" si="23"/>
        <v/>
      </c>
      <c r="G232" s="107" t="str">
        <f t="shared" si="18"/>
        <v/>
      </c>
      <c r="H232" s="107" t="str">
        <f t="shared" si="19"/>
        <v/>
      </c>
    </row>
    <row r="233" spans="3:8" x14ac:dyDescent="0.25">
      <c r="C233" s="105" t="str">
        <f t="shared" si="20"/>
        <v/>
      </c>
      <c r="D233" s="106" t="str">
        <f t="shared" si="21"/>
        <v/>
      </c>
      <c r="E233" s="107" t="str">
        <f t="shared" si="22"/>
        <v/>
      </c>
      <c r="F233" s="107" t="str">
        <f t="shared" si="23"/>
        <v/>
      </c>
      <c r="G233" s="107" t="str">
        <f t="shared" si="18"/>
        <v/>
      </c>
      <c r="H233" s="107" t="str">
        <f t="shared" si="19"/>
        <v/>
      </c>
    </row>
    <row r="234" spans="3:8" x14ac:dyDescent="0.25">
      <c r="C234" s="105" t="str">
        <f t="shared" si="20"/>
        <v/>
      </c>
      <c r="D234" s="106" t="str">
        <f t="shared" si="21"/>
        <v/>
      </c>
      <c r="E234" s="107" t="str">
        <f t="shared" si="22"/>
        <v/>
      </c>
      <c r="F234" s="107" t="str">
        <f t="shared" si="23"/>
        <v/>
      </c>
      <c r="G234" s="107" t="str">
        <f t="shared" si="18"/>
        <v/>
      </c>
      <c r="H234" s="107" t="str">
        <f t="shared" si="19"/>
        <v/>
      </c>
    </row>
    <row r="235" spans="3:8" x14ac:dyDescent="0.25">
      <c r="C235" s="105" t="str">
        <f t="shared" si="20"/>
        <v/>
      </c>
      <c r="D235" s="106" t="str">
        <f t="shared" si="21"/>
        <v/>
      </c>
      <c r="E235" s="107" t="str">
        <f t="shared" si="22"/>
        <v/>
      </c>
      <c r="F235" s="107" t="str">
        <f t="shared" si="23"/>
        <v/>
      </c>
      <c r="G235" s="107" t="str">
        <f t="shared" si="18"/>
        <v/>
      </c>
      <c r="H235" s="107" t="str">
        <f t="shared" si="19"/>
        <v/>
      </c>
    </row>
    <row r="236" spans="3:8" x14ac:dyDescent="0.25">
      <c r="C236" s="105" t="str">
        <f t="shared" si="20"/>
        <v/>
      </c>
      <c r="D236" s="106" t="str">
        <f t="shared" si="21"/>
        <v/>
      </c>
      <c r="E236" s="107" t="str">
        <f t="shared" si="22"/>
        <v/>
      </c>
      <c r="F236" s="107" t="str">
        <f t="shared" si="23"/>
        <v/>
      </c>
      <c r="G236" s="107" t="str">
        <f t="shared" si="18"/>
        <v/>
      </c>
      <c r="H236" s="107" t="str">
        <f t="shared" si="19"/>
        <v/>
      </c>
    </row>
    <row r="237" spans="3:8" x14ac:dyDescent="0.25">
      <c r="C237" s="105" t="str">
        <f t="shared" si="20"/>
        <v/>
      </c>
      <c r="D237" s="106" t="str">
        <f t="shared" si="21"/>
        <v/>
      </c>
      <c r="E237" s="107" t="str">
        <f t="shared" si="22"/>
        <v/>
      </c>
      <c r="F237" s="107" t="str">
        <f t="shared" si="23"/>
        <v/>
      </c>
      <c r="G237" s="107" t="str">
        <f t="shared" si="18"/>
        <v/>
      </c>
      <c r="H237" s="107" t="str">
        <f t="shared" si="19"/>
        <v/>
      </c>
    </row>
    <row r="238" spans="3:8" x14ac:dyDescent="0.25">
      <c r="C238" s="105" t="str">
        <f t="shared" si="20"/>
        <v/>
      </c>
      <c r="D238" s="106" t="str">
        <f t="shared" si="21"/>
        <v/>
      </c>
      <c r="E238" s="107" t="str">
        <f t="shared" si="22"/>
        <v/>
      </c>
      <c r="F238" s="107" t="str">
        <f t="shared" si="23"/>
        <v/>
      </c>
      <c r="G238" s="107" t="str">
        <f t="shared" si="18"/>
        <v/>
      </c>
      <c r="H238" s="107" t="str">
        <f t="shared" si="19"/>
        <v/>
      </c>
    </row>
    <row r="239" spans="3:8" x14ac:dyDescent="0.25">
      <c r="C239" s="105" t="str">
        <f t="shared" si="20"/>
        <v/>
      </c>
      <c r="D239" s="106" t="str">
        <f t="shared" si="21"/>
        <v/>
      </c>
      <c r="E239" s="107" t="str">
        <f t="shared" si="22"/>
        <v/>
      </c>
      <c r="F239" s="107" t="str">
        <f t="shared" si="23"/>
        <v/>
      </c>
      <c r="G239" s="107" t="str">
        <f t="shared" si="18"/>
        <v/>
      </c>
      <c r="H239" s="107" t="str">
        <f t="shared" si="19"/>
        <v/>
      </c>
    </row>
    <row r="240" spans="3:8" x14ac:dyDescent="0.25">
      <c r="C240" s="105" t="str">
        <f t="shared" si="20"/>
        <v/>
      </c>
      <c r="D240" s="106" t="str">
        <f t="shared" si="21"/>
        <v/>
      </c>
      <c r="E240" s="107" t="str">
        <f t="shared" si="22"/>
        <v/>
      </c>
      <c r="F240" s="107" t="str">
        <f t="shared" si="23"/>
        <v/>
      </c>
      <c r="G240" s="107" t="str">
        <f t="shared" si="18"/>
        <v/>
      </c>
      <c r="H240" s="107" t="str">
        <f t="shared" si="19"/>
        <v/>
      </c>
    </row>
    <row r="241" spans="3:8" x14ac:dyDescent="0.25">
      <c r="C241" s="105" t="str">
        <f t="shared" si="20"/>
        <v/>
      </c>
      <c r="D241" s="106" t="str">
        <f t="shared" si="21"/>
        <v/>
      </c>
      <c r="E241" s="107" t="str">
        <f t="shared" si="22"/>
        <v/>
      </c>
      <c r="F241" s="107" t="str">
        <f t="shared" si="23"/>
        <v/>
      </c>
      <c r="G241" s="107" t="str">
        <f t="shared" si="18"/>
        <v/>
      </c>
      <c r="H241" s="107" t="str">
        <f t="shared" si="19"/>
        <v/>
      </c>
    </row>
    <row r="242" spans="3:8" x14ac:dyDescent="0.25">
      <c r="C242" s="105" t="str">
        <f t="shared" si="20"/>
        <v/>
      </c>
      <c r="D242" s="106" t="str">
        <f t="shared" si="21"/>
        <v/>
      </c>
      <c r="E242" s="107" t="str">
        <f t="shared" si="22"/>
        <v/>
      </c>
      <c r="F242" s="107" t="str">
        <f t="shared" si="23"/>
        <v/>
      </c>
      <c r="G242" s="107" t="str">
        <f t="shared" si="18"/>
        <v/>
      </c>
      <c r="H242" s="107" t="str">
        <f t="shared" si="19"/>
        <v/>
      </c>
    </row>
    <row r="243" spans="3:8" x14ac:dyDescent="0.25">
      <c r="C243" s="105" t="str">
        <f t="shared" si="20"/>
        <v/>
      </c>
      <c r="D243" s="106" t="str">
        <f t="shared" si="21"/>
        <v/>
      </c>
      <c r="E243" s="107" t="str">
        <f t="shared" si="22"/>
        <v/>
      </c>
      <c r="F243" s="107" t="str">
        <f t="shared" si="23"/>
        <v/>
      </c>
      <c r="G243" s="107" t="str">
        <f t="shared" si="18"/>
        <v/>
      </c>
      <c r="H243" s="107" t="str">
        <f t="shared" si="19"/>
        <v/>
      </c>
    </row>
    <row r="244" spans="3:8" x14ac:dyDescent="0.25">
      <c r="C244" s="105" t="str">
        <f t="shared" si="20"/>
        <v/>
      </c>
      <c r="D244" s="106" t="str">
        <f t="shared" si="21"/>
        <v/>
      </c>
      <c r="E244" s="107" t="str">
        <f t="shared" si="22"/>
        <v/>
      </c>
      <c r="F244" s="107" t="str">
        <f t="shared" si="23"/>
        <v/>
      </c>
      <c r="G244" s="107" t="str">
        <f t="shared" si="18"/>
        <v/>
      </c>
      <c r="H244" s="107" t="str">
        <f t="shared" si="19"/>
        <v/>
      </c>
    </row>
    <row r="245" spans="3:8" x14ac:dyDescent="0.25">
      <c r="C245" s="105" t="str">
        <f t="shared" si="20"/>
        <v/>
      </c>
      <c r="D245" s="106" t="str">
        <f t="shared" si="21"/>
        <v/>
      </c>
      <c r="E245" s="107" t="str">
        <f t="shared" si="22"/>
        <v/>
      </c>
      <c r="F245" s="107" t="str">
        <f t="shared" si="23"/>
        <v/>
      </c>
      <c r="G245" s="107" t="str">
        <f t="shared" si="18"/>
        <v/>
      </c>
      <c r="H245" s="107" t="str">
        <f t="shared" si="19"/>
        <v/>
      </c>
    </row>
    <row r="246" spans="3:8" x14ac:dyDescent="0.25">
      <c r="C246" s="105" t="str">
        <f t="shared" si="20"/>
        <v/>
      </c>
      <c r="D246" s="106" t="str">
        <f t="shared" si="21"/>
        <v/>
      </c>
      <c r="E246" s="107" t="str">
        <f t="shared" si="22"/>
        <v/>
      </c>
      <c r="F246" s="107" t="str">
        <f t="shared" si="23"/>
        <v/>
      </c>
      <c r="G246" s="107" t="str">
        <f t="shared" si="18"/>
        <v/>
      </c>
      <c r="H246" s="107" t="str">
        <f t="shared" si="19"/>
        <v/>
      </c>
    </row>
    <row r="247" spans="3:8" x14ac:dyDescent="0.25">
      <c r="C247" s="105" t="str">
        <f t="shared" si="20"/>
        <v/>
      </c>
      <c r="D247" s="106" t="str">
        <f t="shared" si="21"/>
        <v/>
      </c>
      <c r="E247" s="107" t="str">
        <f t="shared" si="22"/>
        <v/>
      </c>
      <c r="F247" s="107" t="str">
        <f t="shared" si="23"/>
        <v/>
      </c>
      <c r="G247" s="107" t="str">
        <f t="shared" si="18"/>
        <v/>
      </c>
      <c r="H247" s="107" t="str">
        <f t="shared" si="19"/>
        <v/>
      </c>
    </row>
    <row r="248" spans="3:8" x14ac:dyDescent="0.25">
      <c r="C248" s="105" t="str">
        <f t="shared" si="20"/>
        <v/>
      </c>
      <c r="D248" s="106" t="str">
        <f t="shared" si="21"/>
        <v/>
      </c>
      <c r="E248" s="107" t="str">
        <f t="shared" si="22"/>
        <v/>
      </c>
      <c r="F248" s="107" t="str">
        <f t="shared" si="23"/>
        <v/>
      </c>
      <c r="G248" s="107" t="str">
        <f t="shared" si="18"/>
        <v/>
      </c>
      <c r="H248" s="107" t="str">
        <f t="shared" si="19"/>
        <v/>
      </c>
    </row>
    <row r="249" spans="3:8" x14ac:dyDescent="0.25">
      <c r="C249" s="105" t="str">
        <f t="shared" si="20"/>
        <v/>
      </c>
      <c r="D249" s="106" t="str">
        <f t="shared" si="21"/>
        <v/>
      </c>
      <c r="E249" s="107" t="str">
        <f t="shared" si="22"/>
        <v/>
      </c>
      <c r="F249" s="107" t="str">
        <f t="shared" si="23"/>
        <v/>
      </c>
      <c r="G249" s="107" t="str">
        <f t="shared" si="18"/>
        <v/>
      </c>
      <c r="H249" s="107" t="str">
        <f t="shared" si="19"/>
        <v/>
      </c>
    </row>
    <row r="250" spans="3:8" x14ac:dyDescent="0.25">
      <c r="C250" s="105" t="str">
        <f t="shared" si="20"/>
        <v/>
      </c>
      <c r="D250" s="106" t="str">
        <f t="shared" si="21"/>
        <v/>
      </c>
      <c r="E250" s="107" t="str">
        <f t="shared" si="22"/>
        <v/>
      </c>
      <c r="F250" s="107" t="str">
        <f t="shared" si="23"/>
        <v/>
      </c>
      <c r="G250" s="107" t="str">
        <f t="shared" si="18"/>
        <v/>
      </c>
      <c r="H250" s="107" t="str">
        <f t="shared" si="19"/>
        <v/>
      </c>
    </row>
    <row r="251" spans="3:8" x14ac:dyDescent="0.25">
      <c r="C251" s="105" t="str">
        <f t="shared" si="20"/>
        <v/>
      </c>
      <c r="D251" s="106" t="str">
        <f t="shared" si="21"/>
        <v/>
      </c>
      <c r="E251" s="107" t="str">
        <f t="shared" si="22"/>
        <v/>
      </c>
      <c r="F251" s="107" t="str">
        <f t="shared" si="23"/>
        <v/>
      </c>
      <c r="G251" s="107" t="str">
        <f t="shared" si="18"/>
        <v/>
      </c>
      <c r="H251" s="107" t="str">
        <f t="shared" si="19"/>
        <v/>
      </c>
    </row>
    <row r="252" spans="3:8" x14ac:dyDescent="0.25">
      <c r="C252" s="105" t="str">
        <f t="shared" si="20"/>
        <v/>
      </c>
      <c r="D252" s="106" t="str">
        <f t="shared" si="21"/>
        <v/>
      </c>
      <c r="E252" s="107" t="str">
        <f t="shared" si="22"/>
        <v/>
      </c>
      <c r="F252" s="107" t="str">
        <f t="shared" si="23"/>
        <v/>
      </c>
      <c r="G252" s="107" t="str">
        <f t="shared" si="18"/>
        <v/>
      </c>
      <c r="H252" s="107" t="str">
        <f t="shared" si="19"/>
        <v/>
      </c>
    </row>
    <row r="253" spans="3:8" x14ac:dyDescent="0.25">
      <c r="C253" s="105" t="str">
        <f t="shared" si="20"/>
        <v/>
      </c>
      <c r="D253" s="106" t="str">
        <f t="shared" si="21"/>
        <v/>
      </c>
      <c r="E253" s="107" t="str">
        <f t="shared" si="22"/>
        <v/>
      </c>
      <c r="F253" s="107" t="str">
        <f t="shared" si="23"/>
        <v/>
      </c>
      <c r="G253" s="107" t="str">
        <f t="shared" si="18"/>
        <v/>
      </c>
      <c r="H253" s="107" t="str">
        <f t="shared" si="19"/>
        <v/>
      </c>
    </row>
    <row r="254" spans="3:8" x14ac:dyDescent="0.25">
      <c r="C254" s="105" t="str">
        <f t="shared" si="20"/>
        <v/>
      </c>
      <c r="D254" s="106" t="str">
        <f t="shared" si="21"/>
        <v/>
      </c>
      <c r="E254" s="107" t="str">
        <f t="shared" si="22"/>
        <v/>
      </c>
      <c r="F254" s="107" t="str">
        <f t="shared" si="23"/>
        <v/>
      </c>
      <c r="G254" s="107" t="str">
        <f t="shared" si="18"/>
        <v/>
      </c>
      <c r="H254" s="107" t="str">
        <f t="shared" si="19"/>
        <v/>
      </c>
    </row>
    <row r="255" spans="3:8" x14ac:dyDescent="0.25">
      <c r="C255" s="105" t="str">
        <f t="shared" si="20"/>
        <v/>
      </c>
      <c r="D255" s="106" t="str">
        <f t="shared" si="21"/>
        <v/>
      </c>
      <c r="E255" s="107" t="str">
        <f t="shared" si="22"/>
        <v/>
      </c>
      <c r="F255" s="107" t="str">
        <f t="shared" si="23"/>
        <v/>
      </c>
      <c r="G255" s="107" t="str">
        <f t="shared" si="18"/>
        <v/>
      </c>
      <c r="H255" s="107" t="str">
        <f t="shared" si="19"/>
        <v/>
      </c>
    </row>
    <row r="256" spans="3:8" x14ac:dyDescent="0.25">
      <c r="C256" s="105" t="str">
        <f t="shared" si="20"/>
        <v/>
      </c>
      <c r="D256" s="106" t="str">
        <f t="shared" si="21"/>
        <v/>
      </c>
      <c r="E256" s="107" t="str">
        <f t="shared" si="22"/>
        <v/>
      </c>
      <c r="F256" s="107" t="str">
        <f t="shared" si="23"/>
        <v/>
      </c>
      <c r="G256" s="107" t="str">
        <f t="shared" si="18"/>
        <v/>
      </c>
      <c r="H256" s="107" t="str">
        <f t="shared" si="19"/>
        <v/>
      </c>
    </row>
    <row r="257" spans="3:8" x14ac:dyDescent="0.25">
      <c r="C257" s="105" t="str">
        <f t="shared" si="20"/>
        <v/>
      </c>
      <c r="D257" s="106" t="str">
        <f t="shared" si="21"/>
        <v/>
      </c>
      <c r="E257" s="107" t="str">
        <f t="shared" si="22"/>
        <v/>
      </c>
      <c r="F257" s="107" t="str">
        <f t="shared" si="23"/>
        <v/>
      </c>
      <c r="G257" s="107" t="str">
        <f t="shared" si="18"/>
        <v/>
      </c>
      <c r="H257" s="107" t="str">
        <f t="shared" si="19"/>
        <v/>
      </c>
    </row>
    <row r="258" spans="3:8" x14ac:dyDescent="0.25">
      <c r="C258" s="105" t="str">
        <f t="shared" si="20"/>
        <v/>
      </c>
      <c r="D258" s="106" t="str">
        <f t="shared" si="21"/>
        <v/>
      </c>
      <c r="E258" s="107" t="str">
        <f t="shared" si="22"/>
        <v/>
      </c>
      <c r="F258" s="107" t="str">
        <f t="shared" si="23"/>
        <v/>
      </c>
      <c r="G258" s="107" t="str">
        <f t="shared" si="18"/>
        <v/>
      </c>
      <c r="H258" s="107" t="str">
        <f t="shared" si="19"/>
        <v/>
      </c>
    </row>
    <row r="259" spans="3:8" x14ac:dyDescent="0.25">
      <c r="C259" s="105" t="str">
        <f t="shared" si="20"/>
        <v/>
      </c>
      <c r="D259" s="106" t="str">
        <f t="shared" si="21"/>
        <v/>
      </c>
      <c r="E259" s="107" t="str">
        <f t="shared" si="22"/>
        <v/>
      </c>
      <c r="F259" s="107" t="str">
        <f t="shared" si="23"/>
        <v/>
      </c>
      <c r="G259" s="107" t="str">
        <f t="shared" si="18"/>
        <v/>
      </c>
      <c r="H259" s="107" t="str">
        <f t="shared" si="19"/>
        <v/>
      </c>
    </row>
    <row r="260" spans="3:8" x14ac:dyDescent="0.25">
      <c r="C260" s="105" t="str">
        <f t="shared" si="20"/>
        <v/>
      </c>
      <c r="D260" s="106" t="str">
        <f t="shared" si="21"/>
        <v/>
      </c>
      <c r="E260" s="107" t="str">
        <f t="shared" si="22"/>
        <v/>
      </c>
      <c r="F260" s="107" t="str">
        <f t="shared" si="23"/>
        <v/>
      </c>
      <c r="G260" s="107" t="str">
        <f t="shared" si="18"/>
        <v/>
      </c>
      <c r="H260" s="107" t="str">
        <f t="shared" si="19"/>
        <v/>
      </c>
    </row>
    <row r="261" spans="3:8" x14ac:dyDescent="0.25">
      <c r="C261" s="105" t="str">
        <f t="shared" si="20"/>
        <v/>
      </c>
      <c r="D261" s="106" t="str">
        <f t="shared" si="21"/>
        <v/>
      </c>
      <c r="E261" s="107" t="str">
        <f t="shared" si="22"/>
        <v/>
      </c>
      <c r="F261" s="107" t="str">
        <f t="shared" si="23"/>
        <v/>
      </c>
      <c r="G261" s="107" t="str">
        <f t="shared" si="18"/>
        <v/>
      </c>
      <c r="H261" s="107" t="str">
        <f t="shared" si="19"/>
        <v/>
      </c>
    </row>
    <row r="262" spans="3:8" x14ac:dyDescent="0.25">
      <c r="C262" s="105" t="str">
        <f t="shared" si="20"/>
        <v/>
      </c>
      <c r="D262" s="106" t="str">
        <f t="shared" si="21"/>
        <v/>
      </c>
      <c r="E262" s="107" t="str">
        <f t="shared" si="22"/>
        <v/>
      </c>
      <c r="F262" s="107" t="str">
        <f t="shared" si="23"/>
        <v/>
      </c>
      <c r="G262" s="107" t="str">
        <f t="shared" si="18"/>
        <v/>
      </c>
      <c r="H262" s="107" t="str">
        <f t="shared" si="19"/>
        <v/>
      </c>
    </row>
    <row r="263" spans="3:8" x14ac:dyDescent="0.25">
      <c r="C263" s="105" t="str">
        <f t="shared" si="20"/>
        <v/>
      </c>
      <c r="D263" s="106" t="str">
        <f t="shared" si="21"/>
        <v/>
      </c>
      <c r="E263" s="107" t="str">
        <f t="shared" si="22"/>
        <v/>
      </c>
      <c r="F263" s="107" t="str">
        <f t="shared" si="23"/>
        <v/>
      </c>
      <c r="G263" s="107" t="str">
        <f t="shared" si="18"/>
        <v/>
      </c>
      <c r="H263" s="107" t="str">
        <f t="shared" si="19"/>
        <v/>
      </c>
    </row>
    <row r="264" spans="3:8" x14ac:dyDescent="0.25">
      <c r="C264" s="105" t="str">
        <f t="shared" si="20"/>
        <v/>
      </c>
      <c r="D264" s="106" t="str">
        <f t="shared" si="21"/>
        <v/>
      </c>
      <c r="E264" s="107" t="str">
        <f t="shared" si="22"/>
        <v/>
      </c>
      <c r="F264" s="107" t="str">
        <f t="shared" si="23"/>
        <v/>
      </c>
      <c r="G264" s="107" t="str">
        <f t="shared" si="18"/>
        <v/>
      </c>
      <c r="H264" s="107" t="str">
        <f t="shared" si="19"/>
        <v/>
      </c>
    </row>
    <row r="265" spans="3:8" x14ac:dyDescent="0.25">
      <c r="C265" s="105" t="str">
        <f t="shared" si="20"/>
        <v/>
      </c>
      <c r="D265" s="106" t="str">
        <f t="shared" si="21"/>
        <v/>
      </c>
      <c r="E265" s="107" t="str">
        <f t="shared" si="22"/>
        <v/>
      </c>
      <c r="F265" s="107" t="str">
        <f t="shared" si="23"/>
        <v/>
      </c>
      <c r="G265" s="107" t="str">
        <f t="shared" si="18"/>
        <v/>
      </c>
      <c r="H265" s="107" t="str">
        <f t="shared" si="19"/>
        <v/>
      </c>
    </row>
    <row r="266" spans="3:8" x14ac:dyDescent="0.25">
      <c r="C266" s="105" t="str">
        <f t="shared" si="20"/>
        <v/>
      </c>
      <c r="D266" s="106" t="str">
        <f t="shared" si="21"/>
        <v/>
      </c>
      <c r="E266" s="107" t="str">
        <f t="shared" si="22"/>
        <v/>
      </c>
      <c r="F266" s="107" t="str">
        <f t="shared" si="23"/>
        <v/>
      </c>
      <c r="G266" s="107" t="str">
        <f t="shared" si="18"/>
        <v/>
      </c>
      <c r="H266" s="107" t="str">
        <f t="shared" si="19"/>
        <v/>
      </c>
    </row>
    <row r="267" spans="3:8" x14ac:dyDescent="0.25">
      <c r="C267" s="105" t="str">
        <f t="shared" si="20"/>
        <v/>
      </c>
      <c r="D267" s="106" t="str">
        <f t="shared" si="21"/>
        <v/>
      </c>
      <c r="E267" s="107" t="str">
        <f t="shared" si="22"/>
        <v/>
      </c>
      <c r="F267" s="107" t="str">
        <f t="shared" si="23"/>
        <v/>
      </c>
      <c r="G267" s="107" t="str">
        <f t="shared" si="18"/>
        <v/>
      </c>
      <c r="H267" s="107" t="str">
        <f t="shared" si="19"/>
        <v/>
      </c>
    </row>
    <row r="268" spans="3:8" x14ac:dyDescent="0.25">
      <c r="C268" s="105" t="str">
        <f t="shared" si="20"/>
        <v/>
      </c>
      <c r="D268" s="106" t="str">
        <f t="shared" si="21"/>
        <v/>
      </c>
      <c r="E268" s="107" t="str">
        <f t="shared" si="22"/>
        <v/>
      </c>
      <c r="F268" s="107" t="str">
        <f t="shared" si="23"/>
        <v/>
      </c>
      <c r="G268" s="107" t="str">
        <f t="shared" si="18"/>
        <v/>
      </c>
      <c r="H268" s="107" t="str">
        <f t="shared" si="19"/>
        <v/>
      </c>
    </row>
    <row r="269" spans="3:8" x14ac:dyDescent="0.25">
      <c r="C269" s="105" t="str">
        <f t="shared" si="20"/>
        <v/>
      </c>
      <c r="D269" s="106" t="str">
        <f t="shared" si="21"/>
        <v/>
      </c>
      <c r="E269" s="107" t="str">
        <f t="shared" si="22"/>
        <v/>
      </c>
      <c r="F269" s="107" t="str">
        <f t="shared" si="23"/>
        <v/>
      </c>
      <c r="G269" s="107" t="str">
        <f t="shared" si="18"/>
        <v/>
      </c>
      <c r="H269" s="107" t="str">
        <f t="shared" si="19"/>
        <v/>
      </c>
    </row>
    <row r="270" spans="3:8" x14ac:dyDescent="0.25">
      <c r="C270" s="105" t="str">
        <f t="shared" si="20"/>
        <v/>
      </c>
      <c r="D270" s="106" t="str">
        <f t="shared" si="21"/>
        <v/>
      </c>
      <c r="E270" s="107" t="str">
        <f t="shared" si="22"/>
        <v/>
      </c>
      <c r="F270" s="107" t="str">
        <f t="shared" si="23"/>
        <v/>
      </c>
      <c r="G270" s="107" t="str">
        <f t="shared" si="18"/>
        <v/>
      </c>
      <c r="H270" s="107" t="str">
        <f t="shared" si="19"/>
        <v/>
      </c>
    </row>
    <row r="271" spans="3:8" x14ac:dyDescent="0.25">
      <c r="C271" s="105" t="str">
        <f t="shared" si="20"/>
        <v/>
      </c>
      <c r="D271" s="106" t="str">
        <f t="shared" si="21"/>
        <v/>
      </c>
      <c r="E271" s="107" t="str">
        <f t="shared" si="22"/>
        <v/>
      </c>
      <c r="F271" s="107" t="str">
        <f t="shared" si="23"/>
        <v/>
      </c>
      <c r="G271" s="107" t="str">
        <f t="shared" si="18"/>
        <v/>
      </c>
      <c r="H271" s="107" t="str">
        <f t="shared" si="19"/>
        <v/>
      </c>
    </row>
    <row r="272" spans="3:8" x14ac:dyDescent="0.25">
      <c r="C272" s="105" t="str">
        <f t="shared" si="20"/>
        <v/>
      </c>
      <c r="D272" s="106" t="str">
        <f t="shared" si="21"/>
        <v/>
      </c>
      <c r="E272" s="107" t="str">
        <f t="shared" si="22"/>
        <v/>
      </c>
      <c r="F272" s="107" t="str">
        <f t="shared" si="23"/>
        <v/>
      </c>
      <c r="G272" s="107" t="str">
        <f t="shared" si="18"/>
        <v/>
      </c>
      <c r="H272" s="107" t="str">
        <f t="shared" si="19"/>
        <v/>
      </c>
    </row>
    <row r="273" spans="3:8" x14ac:dyDescent="0.25">
      <c r="C273" s="105" t="str">
        <f t="shared" si="20"/>
        <v/>
      </c>
      <c r="D273" s="106" t="str">
        <f t="shared" si="21"/>
        <v/>
      </c>
      <c r="E273" s="107" t="str">
        <f t="shared" si="22"/>
        <v/>
      </c>
      <c r="F273" s="107" t="str">
        <f t="shared" si="23"/>
        <v/>
      </c>
      <c r="G273" s="107" t="str">
        <f t="shared" si="18"/>
        <v/>
      </c>
      <c r="H273" s="107" t="str">
        <f t="shared" si="19"/>
        <v/>
      </c>
    </row>
    <row r="274" spans="3:8" x14ac:dyDescent="0.25">
      <c r="C274" s="105" t="str">
        <f t="shared" si="20"/>
        <v/>
      </c>
      <c r="D274" s="106" t="str">
        <f t="shared" si="21"/>
        <v/>
      </c>
      <c r="E274" s="107" t="str">
        <f t="shared" si="22"/>
        <v/>
      </c>
      <c r="F274" s="107" t="str">
        <f t="shared" si="23"/>
        <v/>
      </c>
      <c r="G274" s="107" t="str">
        <f t="shared" si="18"/>
        <v/>
      </c>
      <c r="H274" s="107" t="str">
        <f t="shared" si="19"/>
        <v/>
      </c>
    </row>
    <row r="275" spans="3:8" x14ac:dyDescent="0.25">
      <c r="C275" s="105" t="str">
        <f t="shared" si="20"/>
        <v/>
      </c>
      <c r="D275" s="106" t="str">
        <f t="shared" si="21"/>
        <v/>
      </c>
      <c r="E275" s="107" t="str">
        <f t="shared" si="22"/>
        <v/>
      </c>
      <c r="F275" s="107" t="str">
        <f t="shared" si="23"/>
        <v/>
      </c>
      <c r="G275" s="107" t="str">
        <f t="shared" si="18"/>
        <v/>
      </c>
      <c r="H275" s="107" t="str">
        <f t="shared" si="19"/>
        <v/>
      </c>
    </row>
    <row r="276" spans="3:8" x14ac:dyDescent="0.25">
      <c r="C276" s="105" t="str">
        <f t="shared" si="20"/>
        <v/>
      </c>
      <c r="D276" s="106" t="str">
        <f t="shared" si="21"/>
        <v/>
      </c>
      <c r="E276" s="107" t="str">
        <f t="shared" si="22"/>
        <v/>
      </c>
      <c r="F276" s="107" t="str">
        <f t="shared" si="23"/>
        <v/>
      </c>
      <c r="G276" s="107" t="str">
        <f t="shared" si="18"/>
        <v/>
      </c>
      <c r="H276" s="107" t="str">
        <f t="shared" si="19"/>
        <v/>
      </c>
    </row>
    <row r="277" spans="3:8" x14ac:dyDescent="0.25">
      <c r="C277" s="105" t="str">
        <f t="shared" si="20"/>
        <v/>
      </c>
      <c r="D277" s="106" t="str">
        <f t="shared" si="21"/>
        <v/>
      </c>
      <c r="E277" s="107" t="str">
        <f t="shared" si="22"/>
        <v/>
      </c>
      <c r="F277" s="107" t="str">
        <f t="shared" si="23"/>
        <v/>
      </c>
      <c r="G277" s="107" t="str">
        <f t="shared" si="18"/>
        <v/>
      </c>
      <c r="H277" s="107" t="str">
        <f t="shared" si="19"/>
        <v/>
      </c>
    </row>
    <row r="278" spans="3:8" x14ac:dyDescent="0.25">
      <c r="C278" s="105" t="str">
        <f t="shared" si="20"/>
        <v/>
      </c>
      <c r="D278" s="106" t="str">
        <f t="shared" si="21"/>
        <v/>
      </c>
      <c r="E278" s="107" t="str">
        <f t="shared" si="22"/>
        <v/>
      </c>
      <c r="F278" s="107" t="str">
        <f t="shared" si="23"/>
        <v/>
      </c>
      <c r="G278" s="107" t="str">
        <f t="shared" si="18"/>
        <v/>
      </c>
      <c r="H278" s="107" t="str">
        <f t="shared" si="19"/>
        <v/>
      </c>
    </row>
    <row r="279" spans="3:8" x14ac:dyDescent="0.25">
      <c r="C279" s="105" t="str">
        <f t="shared" si="20"/>
        <v/>
      </c>
      <c r="D279" s="106" t="str">
        <f t="shared" si="21"/>
        <v/>
      </c>
      <c r="E279" s="107" t="str">
        <f t="shared" si="22"/>
        <v/>
      </c>
      <c r="F279" s="107" t="str">
        <f t="shared" si="23"/>
        <v/>
      </c>
      <c r="G279" s="107" t="str">
        <f t="shared" si="18"/>
        <v/>
      </c>
      <c r="H279" s="107" t="str">
        <f t="shared" si="19"/>
        <v/>
      </c>
    </row>
    <row r="280" spans="3:8" x14ac:dyDescent="0.25">
      <c r="C280" s="105" t="str">
        <f t="shared" si="20"/>
        <v/>
      </c>
      <c r="D280" s="106" t="str">
        <f t="shared" si="21"/>
        <v/>
      </c>
      <c r="E280" s="107" t="str">
        <f t="shared" si="22"/>
        <v/>
      </c>
      <c r="F280" s="107" t="str">
        <f t="shared" si="23"/>
        <v/>
      </c>
      <c r="G280" s="107" t="str">
        <f t="shared" ref="G280:G343" si="24">IF(C280="","",E280-F280)</f>
        <v/>
      </c>
      <c r="H280" s="107" t="str">
        <f t="shared" ref="H280:H343" si="25">IF(C280="","",H279-G280)</f>
        <v/>
      </c>
    </row>
    <row r="281" spans="3:8" x14ac:dyDescent="0.25">
      <c r="C281" s="105" t="str">
        <f t="shared" ref="C281:C344" si="26">IF(C280&gt;$D$9,"",C280+1)</f>
        <v/>
      </c>
      <c r="D281" s="106" t="str">
        <f t="shared" ref="D281:D344" si="27">IF(C281="","",DATE(YEAR(D280),MONTH(D280)+1,DAY(D280)))</f>
        <v/>
      </c>
      <c r="E281" s="107" t="str">
        <f t="shared" ref="E281:E344" si="28">IF(C281="","",IF(C281=$D$9+1,H280+F281,$D$14))</f>
        <v/>
      </c>
      <c r="F281" s="107" t="str">
        <f t="shared" ref="F281:F344" si="29">IF(C281="","",ROUND($D$7/12*H280,2))</f>
        <v/>
      </c>
      <c r="G281" s="107" t="str">
        <f t="shared" si="24"/>
        <v/>
      </c>
      <c r="H281" s="107" t="str">
        <f t="shared" si="25"/>
        <v/>
      </c>
    </row>
    <row r="282" spans="3:8" x14ac:dyDescent="0.25">
      <c r="C282" s="105" t="str">
        <f t="shared" si="26"/>
        <v/>
      </c>
      <c r="D282" s="106" t="str">
        <f t="shared" si="27"/>
        <v/>
      </c>
      <c r="E282" s="107" t="str">
        <f t="shared" si="28"/>
        <v/>
      </c>
      <c r="F282" s="107" t="str">
        <f t="shared" si="29"/>
        <v/>
      </c>
      <c r="G282" s="107" t="str">
        <f t="shared" si="24"/>
        <v/>
      </c>
      <c r="H282" s="107" t="str">
        <f t="shared" si="25"/>
        <v/>
      </c>
    </row>
    <row r="283" spans="3:8" x14ac:dyDescent="0.25">
      <c r="C283" s="105" t="str">
        <f t="shared" si="26"/>
        <v/>
      </c>
      <c r="D283" s="106" t="str">
        <f t="shared" si="27"/>
        <v/>
      </c>
      <c r="E283" s="107" t="str">
        <f t="shared" si="28"/>
        <v/>
      </c>
      <c r="F283" s="107" t="str">
        <f t="shared" si="29"/>
        <v/>
      </c>
      <c r="G283" s="107" t="str">
        <f t="shared" si="24"/>
        <v/>
      </c>
      <c r="H283" s="107" t="str">
        <f t="shared" si="25"/>
        <v/>
      </c>
    </row>
    <row r="284" spans="3:8" x14ac:dyDescent="0.25">
      <c r="C284" s="105" t="str">
        <f t="shared" si="26"/>
        <v/>
      </c>
      <c r="D284" s="106" t="str">
        <f t="shared" si="27"/>
        <v/>
      </c>
      <c r="E284" s="107" t="str">
        <f t="shared" si="28"/>
        <v/>
      </c>
      <c r="F284" s="107" t="str">
        <f t="shared" si="29"/>
        <v/>
      </c>
      <c r="G284" s="107" t="str">
        <f t="shared" si="24"/>
        <v/>
      </c>
      <c r="H284" s="107" t="str">
        <f t="shared" si="25"/>
        <v/>
      </c>
    </row>
    <row r="285" spans="3:8" x14ac:dyDescent="0.25">
      <c r="C285" s="105" t="str">
        <f t="shared" si="26"/>
        <v/>
      </c>
      <c r="D285" s="106" t="str">
        <f t="shared" si="27"/>
        <v/>
      </c>
      <c r="E285" s="107" t="str">
        <f t="shared" si="28"/>
        <v/>
      </c>
      <c r="F285" s="107" t="str">
        <f t="shared" si="29"/>
        <v/>
      </c>
      <c r="G285" s="107" t="str">
        <f t="shared" si="24"/>
        <v/>
      </c>
      <c r="H285" s="107" t="str">
        <f t="shared" si="25"/>
        <v/>
      </c>
    </row>
    <row r="286" spans="3:8" x14ac:dyDescent="0.25">
      <c r="C286" s="105" t="str">
        <f t="shared" si="26"/>
        <v/>
      </c>
      <c r="D286" s="106" t="str">
        <f t="shared" si="27"/>
        <v/>
      </c>
      <c r="E286" s="107" t="str">
        <f t="shared" si="28"/>
        <v/>
      </c>
      <c r="F286" s="107" t="str">
        <f t="shared" si="29"/>
        <v/>
      </c>
      <c r="G286" s="107" t="str">
        <f t="shared" si="24"/>
        <v/>
      </c>
      <c r="H286" s="107" t="str">
        <f t="shared" si="25"/>
        <v/>
      </c>
    </row>
    <row r="287" spans="3:8" x14ac:dyDescent="0.25">
      <c r="C287" s="105" t="str">
        <f t="shared" si="26"/>
        <v/>
      </c>
      <c r="D287" s="106" t="str">
        <f t="shared" si="27"/>
        <v/>
      </c>
      <c r="E287" s="107" t="str">
        <f t="shared" si="28"/>
        <v/>
      </c>
      <c r="F287" s="107" t="str">
        <f t="shared" si="29"/>
        <v/>
      </c>
      <c r="G287" s="107" t="str">
        <f t="shared" si="24"/>
        <v/>
      </c>
      <c r="H287" s="107" t="str">
        <f t="shared" si="25"/>
        <v/>
      </c>
    </row>
    <row r="288" spans="3:8" x14ac:dyDescent="0.25">
      <c r="C288" s="105" t="str">
        <f t="shared" si="26"/>
        <v/>
      </c>
      <c r="D288" s="106" t="str">
        <f t="shared" si="27"/>
        <v/>
      </c>
      <c r="E288" s="107" t="str">
        <f t="shared" si="28"/>
        <v/>
      </c>
      <c r="F288" s="107" t="str">
        <f t="shared" si="29"/>
        <v/>
      </c>
      <c r="G288" s="107" t="str">
        <f t="shared" si="24"/>
        <v/>
      </c>
      <c r="H288" s="107" t="str">
        <f t="shared" si="25"/>
        <v/>
      </c>
    </row>
    <row r="289" spans="3:8" x14ac:dyDescent="0.25">
      <c r="C289" s="105" t="str">
        <f t="shared" si="26"/>
        <v/>
      </c>
      <c r="D289" s="106" t="str">
        <f t="shared" si="27"/>
        <v/>
      </c>
      <c r="E289" s="107" t="str">
        <f t="shared" si="28"/>
        <v/>
      </c>
      <c r="F289" s="107" t="str">
        <f t="shared" si="29"/>
        <v/>
      </c>
      <c r="G289" s="107" t="str">
        <f t="shared" si="24"/>
        <v/>
      </c>
      <c r="H289" s="107" t="str">
        <f t="shared" si="25"/>
        <v/>
      </c>
    </row>
    <row r="290" spans="3:8" x14ac:dyDescent="0.25">
      <c r="C290" s="105" t="str">
        <f t="shared" si="26"/>
        <v/>
      </c>
      <c r="D290" s="106" t="str">
        <f t="shared" si="27"/>
        <v/>
      </c>
      <c r="E290" s="107" t="str">
        <f t="shared" si="28"/>
        <v/>
      </c>
      <c r="F290" s="107" t="str">
        <f t="shared" si="29"/>
        <v/>
      </c>
      <c r="G290" s="107" t="str">
        <f t="shared" si="24"/>
        <v/>
      </c>
      <c r="H290" s="107" t="str">
        <f t="shared" si="25"/>
        <v/>
      </c>
    </row>
    <row r="291" spans="3:8" x14ac:dyDescent="0.25">
      <c r="C291" s="105" t="str">
        <f t="shared" si="26"/>
        <v/>
      </c>
      <c r="D291" s="106" t="str">
        <f t="shared" si="27"/>
        <v/>
      </c>
      <c r="E291" s="107" t="str">
        <f t="shared" si="28"/>
        <v/>
      </c>
      <c r="F291" s="107" t="str">
        <f t="shared" si="29"/>
        <v/>
      </c>
      <c r="G291" s="107" t="str">
        <f t="shared" si="24"/>
        <v/>
      </c>
      <c r="H291" s="107" t="str">
        <f t="shared" si="25"/>
        <v/>
      </c>
    </row>
    <row r="292" spans="3:8" x14ac:dyDescent="0.25">
      <c r="C292" s="105" t="str">
        <f t="shared" si="26"/>
        <v/>
      </c>
      <c r="D292" s="106" t="str">
        <f t="shared" si="27"/>
        <v/>
      </c>
      <c r="E292" s="107" t="str">
        <f t="shared" si="28"/>
        <v/>
      </c>
      <c r="F292" s="107" t="str">
        <f t="shared" si="29"/>
        <v/>
      </c>
      <c r="G292" s="107" t="str">
        <f t="shared" si="24"/>
        <v/>
      </c>
      <c r="H292" s="107" t="str">
        <f t="shared" si="25"/>
        <v/>
      </c>
    </row>
    <row r="293" spans="3:8" x14ac:dyDescent="0.25">
      <c r="C293" s="105" t="str">
        <f t="shared" si="26"/>
        <v/>
      </c>
      <c r="D293" s="106" t="str">
        <f t="shared" si="27"/>
        <v/>
      </c>
      <c r="E293" s="107" t="str">
        <f t="shared" si="28"/>
        <v/>
      </c>
      <c r="F293" s="107" t="str">
        <f t="shared" si="29"/>
        <v/>
      </c>
      <c r="G293" s="107" t="str">
        <f t="shared" si="24"/>
        <v/>
      </c>
      <c r="H293" s="107" t="str">
        <f t="shared" si="25"/>
        <v/>
      </c>
    </row>
    <row r="294" spans="3:8" x14ac:dyDescent="0.25">
      <c r="C294" s="105" t="str">
        <f t="shared" si="26"/>
        <v/>
      </c>
      <c r="D294" s="106" t="str">
        <f t="shared" si="27"/>
        <v/>
      </c>
      <c r="E294" s="107" t="str">
        <f t="shared" si="28"/>
        <v/>
      </c>
      <c r="F294" s="107" t="str">
        <f t="shared" si="29"/>
        <v/>
      </c>
      <c r="G294" s="107" t="str">
        <f t="shared" si="24"/>
        <v/>
      </c>
      <c r="H294" s="107" t="str">
        <f t="shared" si="25"/>
        <v/>
      </c>
    </row>
    <row r="295" spans="3:8" x14ac:dyDescent="0.25">
      <c r="C295" s="105" t="str">
        <f t="shared" si="26"/>
        <v/>
      </c>
      <c r="D295" s="106" t="str">
        <f t="shared" si="27"/>
        <v/>
      </c>
      <c r="E295" s="107" t="str">
        <f t="shared" si="28"/>
        <v/>
      </c>
      <c r="F295" s="107" t="str">
        <f t="shared" si="29"/>
        <v/>
      </c>
      <c r="G295" s="107" t="str">
        <f t="shared" si="24"/>
        <v/>
      </c>
      <c r="H295" s="107" t="str">
        <f t="shared" si="25"/>
        <v/>
      </c>
    </row>
    <row r="296" spans="3:8" x14ac:dyDescent="0.25">
      <c r="C296" s="105" t="str">
        <f t="shared" si="26"/>
        <v/>
      </c>
      <c r="D296" s="106" t="str">
        <f t="shared" si="27"/>
        <v/>
      </c>
      <c r="E296" s="107" t="str">
        <f t="shared" si="28"/>
        <v/>
      </c>
      <c r="F296" s="107" t="str">
        <f t="shared" si="29"/>
        <v/>
      </c>
      <c r="G296" s="107" t="str">
        <f t="shared" si="24"/>
        <v/>
      </c>
      <c r="H296" s="107" t="str">
        <f t="shared" si="25"/>
        <v/>
      </c>
    </row>
    <row r="297" spans="3:8" x14ac:dyDescent="0.25">
      <c r="C297" s="105" t="str">
        <f t="shared" si="26"/>
        <v/>
      </c>
      <c r="D297" s="106" t="str">
        <f t="shared" si="27"/>
        <v/>
      </c>
      <c r="E297" s="107" t="str">
        <f t="shared" si="28"/>
        <v/>
      </c>
      <c r="F297" s="107" t="str">
        <f t="shared" si="29"/>
        <v/>
      </c>
      <c r="G297" s="107" t="str">
        <f t="shared" si="24"/>
        <v/>
      </c>
      <c r="H297" s="107" t="str">
        <f t="shared" si="25"/>
        <v/>
      </c>
    </row>
    <row r="298" spans="3:8" x14ac:dyDescent="0.25">
      <c r="C298" s="105" t="str">
        <f t="shared" si="26"/>
        <v/>
      </c>
      <c r="D298" s="106" t="str">
        <f t="shared" si="27"/>
        <v/>
      </c>
      <c r="E298" s="107" t="str">
        <f t="shared" si="28"/>
        <v/>
      </c>
      <c r="F298" s="107" t="str">
        <f t="shared" si="29"/>
        <v/>
      </c>
      <c r="G298" s="107" t="str">
        <f t="shared" si="24"/>
        <v/>
      </c>
      <c r="H298" s="107" t="str">
        <f t="shared" si="25"/>
        <v/>
      </c>
    </row>
    <row r="299" spans="3:8" x14ac:dyDescent="0.25">
      <c r="C299" s="105" t="str">
        <f t="shared" si="26"/>
        <v/>
      </c>
      <c r="D299" s="106" t="str">
        <f t="shared" si="27"/>
        <v/>
      </c>
      <c r="E299" s="107" t="str">
        <f t="shared" si="28"/>
        <v/>
      </c>
      <c r="F299" s="107" t="str">
        <f t="shared" si="29"/>
        <v/>
      </c>
      <c r="G299" s="107" t="str">
        <f t="shared" si="24"/>
        <v/>
      </c>
      <c r="H299" s="107" t="str">
        <f t="shared" si="25"/>
        <v/>
      </c>
    </row>
    <row r="300" spans="3:8" x14ac:dyDescent="0.25">
      <c r="C300" s="105" t="str">
        <f t="shared" si="26"/>
        <v/>
      </c>
      <c r="D300" s="106" t="str">
        <f t="shared" si="27"/>
        <v/>
      </c>
      <c r="E300" s="107" t="str">
        <f t="shared" si="28"/>
        <v/>
      </c>
      <c r="F300" s="107" t="str">
        <f t="shared" si="29"/>
        <v/>
      </c>
      <c r="G300" s="107" t="str">
        <f t="shared" si="24"/>
        <v/>
      </c>
      <c r="H300" s="107" t="str">
        <f t="shared" si="25"/>
        <v/>
      </c>
    </row>
    <row r="301" spans="3:8" x14ac:dyDescent="0.25">
      <c r="C301" s="105" t="str">
        <f t="shared" si="26"/>
        <v/>
      </c>
      <c r="D301" s="106" t="str">
        <f t="shared" si="27"/>
        <v/>
      </c>
      <c r="E301" s="107" t="str">
        <f t="shared" si="28"/>
        <v/>
      </c>
      <c r="F301" s="107" t="str">
        <f t="shared" si="29"/>
        <v/>
      </c>
      <c r="G301" s="107" t="str">
        <f t="shared" si="24"/>
        <v/>
      </c>
      <c r="H301" s="107" t="str">
        <f t="shared" si="25"/>
        <v/>
      </c>
    </row>
    <row r="302" spans="3:8" x14ac:dyDescent="0.25">
      <c r="C302" s="105" t="str">
        <f t="shared" si="26"/>
        <v/>
      </c>
      <c r="D302" s="106" t="str">
        <f t="shared" si="27"/>
        <v/>
      </c>
      <c r="E302" s="107" t="str">
        <f t="shared" si="28"/>
        <v/>
      </c>
      <c r="F302" s="107" t="str">
        <f t="shared" si="29"/>
        <v/>
      </c>
      <c r="G302" s="107" t="str">
        <f t="shared" si="24"/>
        <v/>
      </c>
      <c r="H302" s="107" t="str">
        <f t="shared" si="25"/>
        <v/>
      </c>
    </row>
    <row r="303" spans="3:8" x14ac:dyDescent="0.25">
      <c r="C303" s="105" t="str">
        <f t="shared" si="26"/>
        <v/>
      </c>
      <c r="D303" s="106" t="str">
        <f t="shared" si="27"/>
        <v/>
      </c>
      <c r="E303" s="107" t="str">
        <f t="shared" si="28"/>
        <v/>
      </c>
      <c r="F303" s="107" t="str">
        <f t="shared" si="29"/>
        <v/>
      </c>
      <c r="G303" s="107" t="str">
        <f t="shared" si="24"/>
        <v/>
      </c>
      <c r="H303" s="107" t="str">
        <f t="shared" si="25"/>
        <v/>
      </c>
    </row>
    <row r="304" spans="3:8" x14ac:dyDescent="0.25">
      <c r="C304" s="105" t="str">
        <f t="shared" si="26"/>
        <v/>
      </c>
      <c r="D304" s="106" t="str">
        <f t="shared" si="27"/>
        <v/>
      </c>
      <c r="E304" s="107" t="str">
        <f t="shared" si="28"/>
        <v/>
      </c>
      <c r="F304" s="107" t="str">
        <f t="shared" si="29"/>
        <v/>
      </c>
      <c r="G304" s="107" t="str">
        <f t="shared" si="24"/>
        <v/>
      </c>
      <c r="H304" s="107" t="str">
        <f t="shared" si="25"/>
        <v/>
      </c>
    </row>
    <row r="305" spans="3:8" x14ac:dyDescent="0.25">
      <c r="C305" s="105" t="str">
        <f t="shared" si="26"/>
        <v/>
      </c>
      <c r="D305" s="106" t="str">
        <f t="shared" si="27"/>
        <v/>
      </c>
      <c r="E305" s="107" t="str">
        <f t="shared" si="28"/>
        <v/>
      </c>
      <c r="F305" s="107" t="str">
        <f t="shared" si="29"/>
        <v/>
      </c>
      <c r="G305" s="107" t="str">
        <f t="shared" si="24"/>
        <v/>
      </c>
      <c r="H305" s="107" t="str">
        <f t="shared" si="25"/>
        <v/>
      </c>
    </row>
    <row r="306" spans="3:8" x14ac:dyDescent="0.25">
      <c r="C306" s="105" t="str">
        <f t="shared" si="26"/>
        <v/>
      </c>
      <c r="D306" s="106" t="str">
        <f t="shared" si="27"/>
        <v/>
      </c>
      <c r="E306" s="107" t="str">
        <f t="shared" si="28"/>
        <v/>
      </c>
      <c r="F306" s="107" t="str">
        <f t="shared" si="29"/>
        <v/>
      </c>
      <c r="G306" s="107" t="str">
        <f t="shared" si="24"/>
        <v/>
      </c>
      <c r="H306" s="107" t="str">
        <f t="shared" si="25"/>
        <v/>
      </c>
    </row>
    <row r="307" spans="3:8" x14ac:dyDescent="0.25">
      <c r="C307" s="105" t="str">
        <f t="shared" si="26"/>
        <v/>
      </c>
      <c r="D307" s="106" t="str">
        <f t="shared" si="27"/>
        <v/>
      </c>
      <c r="E307" s="107" t="str">
        <f t="shared" si="28"/>
        <v/>
      </c>
      <c r="F307" s="107" t="str">
        <f t="shared" si="29"/>
        <v/>
      </c>
      <c r="G307" s="107" t="str">
        <f t="shared" si="24"/>
        <v/>
      </c>
      <c r="H307" s="107" t="str">
        <f t="shared" si="25"/>
        <v/>
      </c>
    </row>
    <row r="308" spans="3:8" x14ac:dyDescent="0.25">
      <c r="C308" s="105" t="str">
        <f t="shared" si="26"/>
        <v/>
      </c>
      <c r="D308" s="106" t="str">
        <f t="shared" si="27"/>
        <v/>
      </c>
      <c r="E308" s="107" t="str">
        <f t="shared" si="28"/>
        <v/>
      </c>
      <c r="F308" s="107" t="str">
        <f t="shared" si="29"/>
        <v/>
      </c>
      <c r="G308" s="107" t="str">
        <f t="shared" si="24"/>
        <v/>
      </c>
      <c r="H308" s="107" t="str">
        <f t="shared" si="25"/>
        <v/>
      </c>
    </row>
    <row r="309" spans="3:8" x14ac:dyDescent="0.25">
      <c r="C309" s="105" t="str">
        <f t="shared" si="26"/>
        <v/>
      </c>
      <c r="D309" s="106" t="str">
        <f t="shared" si="27"/>
        <v/>
      </c>
      <c r="E309" s="107" t="str">
        <f t="shared" si="28"/>
        <v/>
      </c>
      <c r="F309" s="107" t="str">
        <f t="shared" si="29"/>
        <v/>
      </c>
      <c r="G309" s="107" t="str">
        <f t="shared" si="24"/>
        <v/>
      </c>
      <c r="H309" s="107" t="str">
        <f t="shared" si="25"/>
        <v/>
      </c>
    </row>
    <row r="310" spans="3:8" x14ac:dyDescent="0.25">
      <c r="C310" s="105" t="str">
        <f t="shared" si="26"/>
        <v/>
      </c>
      <c r="D310" s="106" t="str">
        <f t="shared" si="27"/>
        <v/>
      </c>
      <c r="E310" s="107" t="str">
        <f t="shared" si="28"/>
        <v/>
      </c>
      <c r="F310" s="107" t="str">
        <f t="shared" si="29"/>
        <v/>
      </c>
      <c r="G310" s="107" t="str">
        <f t="shared" si="24"/>
        <v/>
      </c>
      <c r="H310" s="107" t="str">
        <f t="shared" si="25"/>
        <v/>
      </c>
    </row>
    <row r="311" spans="3:8" x14ac:dyDescent="0.25">
      <c r="C311" s="105" t="str">
        <f t="shared" si="26"/>
        <v/>
      </c>
      <c r="D311" s="106" t="str">
        <f t="shared" si="27"/>
        <v/>
      </c>
      <c r="E311" s="107" t="str">
        <f t="shared" si="28"/>
        <v/>
      </c>
      <c r="F311" s="107" t="str">
        <f t="shared" si="29"/>
        <v/>
      </c>
      <c r="G311" s="107" t="str">
        <f t="shared" si="24"/>
        <v/>
      </c>
      <c r="H311" s="107" t="str">
        <f t="shared" si="25"/>
        <v/>
      </c>
    </row>
    <row r="312" spans="3:8" x14ac:dyDescent="0.25">
      <c r="C312" s="105" t="str">
        <f t="shared" si="26"/>
        <v/>
      </c>
      <c r="D312" s="106" t="str">
        <f t="shared" si="27"/>
        <v/>
      </c>
      <c r="E312" s="107" t="str">
        <f t="shared" si="28"/>
        <v/>
      </c>
      <c r="F312" s="107" t="str">
        <f t="shared" si="29"/>
        <v/>
      </c>
      <c r="G312" s="107" t="str">
        <f t="shared" si="24"/>
        <v/>
      </c>
      <c r="H312" s="107" t="str">
        <f t="shared" si="25"/>
        <v/>
      </c>
    </row>
    <row r="313" spans="3:8" x14ac:dyDescent="0.25">
      <c r="C313" s="105" t="str">
        <f t="shared" si="26"/>
        <v/>
      </c>
      <c r="D313" s="106" t="str">
        <f t="shared" si="27"/>
        <v/>
      </c>
      <c r="E313" s="107" t="str">
        <f t="shared" si="28"/>
        <v/>
      </c>
      <c r="F313" s="107" t="str">
        <f t="shared" si="29"/>
        <v/>
      </c>
      <c r="G313" s="107" t="str">
        <f t="shared" si="24"/>
        <v/>
      </c>
      <c r="H313" s="107" t="str">
        <f t="shared" si="25"/>
        <v/>
      </c>
    </row>
    <row r="314" spans="3:8" x14ac:dyDescent="0.25">
      <c r="C314" s="105" t="str">
        <f t="shared" si="26"/>
        <v/>
      </c>
      <c r="D314" s="106" t="str">
        <f t="shared" si="27"/>
        <v/>
      </c>
      <c r="E314" s="107" t="str">
        <f t="shared" si="28"/>
        <v/>
      </c>
      <c r="F314" s="107" t="str">
        <f t="shared" si="29"/>
        <v/>
      </c>
      <c r="G314" s="107" t="str">
        <f t="shared" si="24"/>
        <v/>
      </c>
      <c r="H314" s="107" t="str">
        <f t="shared" si="25"/>
        <v/>
      </c>
    </row>
    <row r="315" spans="3:8" x14ac:dyDescent="0.25">
      <c r="C315" s="105" t="str">
        <f t="shared" si="26"/>
        <v/>
      </c>
      <c r="D315" s="106" t="str">
        <f t="shared" si="27"/>
        <v/>
      </c>
      <c r="E315" s="107" t="str">
        <f t="shared" si="28"/>
        <v/>
      </c>
      <c r="F315" s="107" t="str">
        <f t="shared" si="29"/>
        <v/>
      </c>
      <c r="G315" s="107" t="str">
        <f t="shared" si="24"/>
        <v/>
      </c>
      <c r="H315" s="107" t="str">
        <f t="shared" si="25"/>
        <v/>
      </c>
    </row>
    <row r="316" spans="3:8" x14ac:dyDescent="0.25">
      <c r="C316" s="105" t="str">
        <f t="shared" si="26"/>
        <v/>
      </c>
      <c r="D316" s="106" t="str">
        <f t="shared" si="27"/>
        <v/>
      </c>
      <c r="E316" s="107" t="str">
        <f t="shared" si="28"/>
        <v/>
      </c>
      <c r="F316" s="107" t="str">
        <f t="shared" si="29"/>
        <v/>
      </c>
      <c r="G316" s="107" t="str">
        <f t="shared" si="24"/>
        <v/>
      </c>
      <c r="H316" s="107" t="str">
        <f t="shared" si="25"/>
        <v/>
      </c>
    </row>
    <row r="317" spans="3:8" x14ac:dyDescent="0.25">
      <c r="C317" s="105" t="str">
        <f t="shared" si="26"/>
        <v/>
      </c>
      <c r="D317" s="106" t="str">
        <f t="shared" si="27"/>
        <v/>
      </c>
      <c r="E317" s="107" t="str">
        <f t="shared" si="28"/>
        <v/>
      </c>
      <c r="F317" s="107" t="str">
        <f t="shared" si="29"/>
        <v/>
      </c>
      <c r="G317" s="107" t="str">
        <f t="shared" si="24"/>
        <v/>
      </c>
      <c r="H317" s="107" t="str">
        <f t="shared" si="25"/>
        <v/>
      </c>
    </row>
    <row r="318" spans="3:8" x14ac:dyDescent="0.25">
      <c r="C318" s="105" t="str">
        <f t="shared" si="26"/>
        <v/>
      </c>
      <c r="D318" s="106" t="str">
        <f t="shared" si="27"/>
        <v/>
      </c>
      <c r="E318" s="107" t="str">
        <f t="shared" si="28"/>
        <v/>
      </c>
      <c r="F318" s="107" t="str">
        <f t="shared" si="29"/>
        <v/>
      </c>
      <c r="G318" s="107" t="str">
        <f t="shared" si="24"/>
        <v/>
      </c>
      <c r="H318" s="107" t="str">
        <f t="shared" si="25"/>
        <v/>
      </c>
    </row>
    <row r="319" spans="3:8" x14ac:dyDescent="0.25">
      <c r="C319" s="105" t="str">
        <f t="shared" si="26"/>
        <v/>
      </c>
      <c r="D319" s="106" t="str">
        <f t="shared" si="27"/>
        <v/>
      </c>
      <c r="E319" s="107" t="str">
        <f t="shared" si="28"/>
        <v/>
      </c>
      <c r="F319" s="107" t="str">
        <f t="shared" si="29"/>
        <v/>
      </c>
      <c r="G319" s="107" t="str">
        <f t="shared" si="24"/>
        <v/>
      </c>
      <c r="H319" s="107" t="str">
        <f t="shared" si="25"/>
        <v/>
      </c>
    </row>
    <row r="320" spans="3:8" x14ac:dyDescent="0.25">
      <c r="C320" s="105" t="str">
        <f t="shared" si="26"/>
        <v/>
      </c>
      <c r="D320" s="106" t="str">
        <f t="shared" si="27"/>
        <v/>
      </c>
      <c r="E320" s="107" t="str">
        <f t="shared" si="28"/>
        <v/>
      </c>
      <c r="F320" s="107" t="str">
        <f t="shared" si="29"/>
        <v/>
      </c>
      <c r="G320" s="107" t="str">
        <f t="shared" si="24"/>
        <v/>
      </c>
      <c r="H320" s="107" t="str">
        <f t="shared" si="25"/>
        <v/>
      </c>
    </row>
    <row r="321" spans="3:8" x14ac:dyDescent="0.25">
      <c r="C321" s="105" t="str">
        <f t="shared" si="26"/>
        <v/>
      </c>
      <c r="D321" s="106" t="str">
        <f t="shared" si="27"/>
        <v/>
      </c>
      <c r="E321" s="107" t="str">
        <f t="shared" si="28"/>
        <v/>
      </c>
      <c r="F321" s="107" t="str">
        <f t="shared" si="29"/>
        <v/>
      </c>
      <c r="G321" s="107" t="str">
        <f t="shared" si="24"/>
        <v/>
      </c>
      <c r="H321" s="107" t="str">
        <f t="shared" si="25"/>
        <v/>
      </c>
    </row>
    <row r="322" spans="3:8" x14ac:dyDescent="0.25">
      <c r="C322" s="105" t="str">
        <f t="shared" si="26"/>
        <v/>
      </c>
      <c r="D322" s="106" t="str">
        <f t="shared" si="27"/>
        <v/>
      </c>
      <c r="E322" s="107" t="str">
        <f t="shared" si="28"/>
        <v/>
      </c>
      <c r="F322" s="107" t="str">
        <f t="shared" si="29"/>
        <v/>
      </c>
      <c r="G322" s="107" t="str">
        <f t="shared" si="24"/>
        <v/>
      </c>
      <c r="H322" s="107" t="str">
        <f t="shared" si="25"/>
        <v/>
      </c>
    </row>
    <row r="323" spans="3:8" x14ac:dyDescent="0.25">
      <c r="C323" s="105" t="str">
        <f t="shared" si="26"/>
        <v/>
      </c>
      <c r="D323" s="106" t="str">
        <f t="shared" si="27"/>
        <v/>
      </c>
      <c r="E323" s="107" t="str">
        <f t="shared" si="28"/>
        <v/>
      </c>
      <c r="F323" s="107" t="str">
        <f t="shared" si="29"/>
        <v/>
      </c>
      <c r="G323" s="107" t="str">
        <f t="shared" si="24"/>
        <v/>
      </c>
      <c r="H323" s="107" t="str">
        <f t="shared" si="25"/>
        <v/>
      </c>
    </row>
    <row r="324" spans="3:8" x14ac:dyDescent="0.25">
      <c r="C324" s="105" t="str">
        <f t="shared" si="26"/>
        <v/>
      </c>
      <c r="D324" s="106" t="str">
        <f t="shared" si="27"/>
        <v/>
      </c>
      <c r="E324" s="107" t="str">
        <f t="shared" si="28"/>
        <v/>
      </c>
      <c r="F324" s="107" t="str">
        <f t="shared" si="29"/>
        <v/>
      </c>
      <c r="G324" s="107" t="str">
        <f t="shared" si="24"/>
        <v/>
      </c>
      <c r="H324" s="107" t="str">
        <f t="shared" si="25"/>
        <v/>
      </c>
    </row>
    <row r="325" spans="3:8" x14ac:dyDescent="0.25">
      <c r="C325" s="105" t="str">
        <f t="shared" si="26"/>
        <v/>
      </c>
      <c r="D325" s="106" t="str">
        <f t="shared" si="27"/>
        <v/>
      </c>
      <c r="E325" s="107" t="str">
        <f t="shared" si="28"/>
        <v/>
      </c>
      <c r="F325" s="107" t="str">
        <f t="shared" si="29"/>
        <v/>
      </c>
      <c r="G325" s="107" t="str">
        <f t="shared" si="24"/>
        <v/>
      </c>
      <c r="H325" s="107" t="str">
        <f t="shared" si="25"/>
        <v/>
      </c>
    </row>
    <row r="326" spans="3:8" x14ac:dyDescent="0.25">
      <c r="C326" s="105" t="str">
        <f t="shared" si="26"/>
        <v/>
      </c>
      <c r="D326" s="106" t="str">
        <f t="shared" si="27"/>
        <v/>
      </c>
      <c r="E326" s="107" t="str">
        <f t="shared" si="28"/>
        <v/>
      </c>
      <c r="F326" s="107" t="str">
        <f t="shared" si="29"/>
        <v/>
      </c>
      <c r="G326" s="107" t="str">
        <f t="shared" si="24"/>
        <v/>
      </c>
      <c r="H326" s="107" t="str">
        <f t="shared" si="25"/>
        <v/>
      </c>
    </row>
    <row r="327" spans="3:8" x14ac:dyDescent="0.25">
      <c r="C327" s="105" t="str">
        <f t="shared" si="26"/>
        <v/>
      </c>
      <c r="D327" s="106" t="str">
        <f t="shared" si="27"/>
        <v/>
      </c>
      <c r="E327" s="107" t="str">
        <f t="shared" si="28"/>
        <v/>
      </c>
      <c r="F327" s="107" t="str">
        <f t="shared" si="29"/>
        <v/>
      </c>
      <c r="G327" s="107" t="str">
        <f t="shared" si="24"/>
        <v/>
      </c>
      <c r="H327" s="107" t="str">
        <f t="shared" si="25"/>
        <v/>
      </c>
    </row>
    <row r="328" spans="3:8" x14ac:dyDescent="0.25">
      <c r="C328" s="105" t="str">
        <f t="shared" si="26"/>
        <v/>
      </c>
      <c r="D328" s="106" t="str">
        <f t="shared" si="27"/>
        <v/>
      </c>
      <c r="E328" s="107" t="str">
        <f t="shared" si="28"/>
        <v/>
      </c>
      <c r="F328" s="107" t="str">
        <f t="shared" si="29"/>
        <v/>
      </c>
      <c r="G328" s="107" t="str">
        <f t="shared" si="24"/>
        <v/>
      </c>
      <c r="H328" s="107" t="str">
        <f t="shared" si="25"/>
        <v/>
      </c>
    </row>
    <row r="329" spans="3:8" x14ac:dyDescent="0.25">
      <c r="C329" s="105" t="str">
        <f t="shared" si="26"/>
        <v/>
      </c>
      <c r="D329" s="106" t="str">
        <f t="shared" si="27"/>
        <v/>
      </c>
      <c r="E329" s="107" t="str">
        <f t="shared" si="28"/>
        <v/>
      </c>
      <c r="F329" s="107" t="str">
        <f t="shared" si="29"/>
        <v/>
      </c>
      <c r="G329" s="107" t="str">
        <f t="shared" si="24"/>
        <v/>
      </c>
      <c r="H329" s="107" t="str">
        <f t="shared" si="25"/>
        <v/>
      </c>
    </row>
    <row r="330" spans="3:8" x14ac:dyDescent="0.25">
      <c r="C330" s="105" t="str">
        <f t="shared" si="26"/>
        <v/>
      </c>
      <c r="D330" s="106" t="str">
        <f t="shared" si="27"/>
        <v/>
      </c>
      <c r="E330" s="107" t="str">
        <f t="shared" si="28"/>
        <v/>
      </c>
      <c r="F330" s="107" t="str">
        <f t="shared" si="29"/>
        <v/>
      </c>
      <c r="G330" s="107" t="str">
        <f t="shared" si="24"/>
        <v/>
      </c>
      <c r="H330" s="107" t="str">
        <f t="shared" si="25"/>
        <v/>
      </c>
    </row>
    <row r="331" spans="3:8" x14ac:dyDescent="0.25">
      <c r="C331" s="105" t="str">
        <f t="shared" si="26"/>
        <v/>
      </c>
      <c r="D331" s="106" t="str">
        <f t="shared" si="27"/>
        <v/>
      </c>
      <c r="E331" s="107" t="str">
        <f t="shared" si="28"/>
        <v/>
      </c>
      <c r="F331" s="107" t="str">
        <f t="shared" si="29"/>
        <v/>
      </c>
      <c r="G331" s="107" t="str">
        <f t="shared" si="24"/>
        <v/>
      </c>
      <c r="H331" s="107" t="str">
        <f t="shared" si="25"/>
        <v/>
      </c>
    </row>
    <row r="332" spans="3:8" x14ac:dyDescent="0.25">
      <c r="C332" s="105" t="str">
        <f t="shared" si="26"/>
        <v/>
      </c>
      <c r="D332" s="106" t="str">
        <f t="shared" si="27"/>
        <v/>
      </c>
      <c r="E332" s="107" t="str">
        <f t="shared" si="28"/>
        <v/>
      </c>
      <c r="F332" s="107" t="str">
        <f t="shared" si="29"/>
        <v/>
      </c>
      <c r="G332" s="107" t="str">
        <f t="shared" si="24"/>
        <v/>
      </c>
      <c r="H332" s="107" t="str">
        <f t="shared" si="25"/>
        <v/>
      </c>
    </row>
    <row r="333" spans="3:8" x14ac:dyDescent="0.25">
      <c r="C333" s="105" t="str">
        <f t="shared" si="26"/>
        <v/>
      </c>
      <c r="D333" s="106" t="str">
        <f t="shared" si="27"/>
        <v/>
      </c>
      <c r="E333" s="107" t="str">
        <f t="shared" si="28"/>
        <v/>
      </c>
      <c r="F333" s="107" t="str">
        <f t="shared" si="29"/>
        <v/>
      </c>
      <c r="G333" s="107" t="str">
        <f t="shared" si="24"/>
        <v/>
      </c>
      <c r="H333" s="107" t="str">
        <f t="shared" si="25"/>
        <v/>
      </c>
    </row>
    <row r="334" spans="3:8" x14ac:dyDescent="0.25">
      <c r="C334" s="105" t="str">
        <f t="shared" si="26"/>
        <v/>
      </c>
      <c r="D334" s="106" t="str">
        <f t="shared" si="27"/>
        <v/>
      </c>
      <c r="E334" s="107" t="str">
        <f t="shared" si="28"/>
        <v/>
      </c>
      <c r="F334" s="107" t="str">
        <f t="shared" si="29"/>
        <v/>
      </c>
      <c r="G334" s="107" t="str">
        <f t="shared" si="24"/>
        <v/>
      </c>
      <c r="H334" s="107" t="str">
        <f t="shared" si="25"/>
        <v/>
      </c>
    </row>
    <row r="335" spans="3:8" x14ac:dyDescent="0.25">
      <c r="C335" s="105" t="str">
        <f t="shared" si="26"/>
        <v/>
      </c>
      <c r="D335" s="106" t="str">
        <f t="shared" si="27"/>
        <v/>
      </c>
      <c r="E335" s="107" t="str">
        <f t="shared" si="28"/>
        <v/>
      </c>
      <c r="F335" s="107" t="str">
        <f t="shared" si="29"/>
        <v/>
      </c>
      <c r="G335" s="107" t="str">
        <f t="shared" si="24"/>
        <v/>
      </c>
      <c r="H335" s="107" t="str">
        <f t="shared" si="25"/>
        <v/>
      </c>
    </row>
    <row r="336" spans="3:8" x14ac:dyDescent="0.25">
      <c r="C336" s="105" t="str">
        <f t="shared" si="26"/>
        <v/>
      </c>
      <c r="D336" s="106" t="str">
        <f t="shared" si="27"/>
        <v/>
      </c>
      <c r="E336" s="107" t="str">
        <f t="shared" si="28"/>
        <v/>
      </c>
      <c r="F336" s="107" t="str">
        <f t="shared" si="29"/>
        <v/>
      </c>
      <c r="G336" s="107" t="str">
        <f t="shared" si="24"/>
        <v/>
      </c>
      <c r="H336" s="107" t="str">
        <f t="shared" si="25"/>
        <v/>
      </c>
    </row>
    <row r="337" spans="3:8" x14ac:dyDescent="0.25">
      <c r="C337" s="105" t="str">
        <f t="shared" si="26"/>
        <v/>
      </c>
      <c r="D337" s="106" t="str">
        <f t="shared" si="27"/>
        <v/>
      </c>
      <c r="E337" s="107" t="str">
        <f t="shared" si="28"/>
        <v/>
      </c>
      <c r="F337" s="107" t="str">
        <f t="shared" si="29"/>
        <v/>
      </c>
      <c r="G337" s="107" t="str">
        <f t="shared" si="24"/>
        <v/>
      </c>
      <c r="H337" s="107" t="str">
        <f t="shared" si="25"/>
        <v/>
      </c>
    </row>
    <row r="338" spans="3:8" x14ac:dyDescent="0.25">
      <c r="C338" s="105" t="str">
        <f t="shared" si="26"/>
        <v/>
      </c>
      <c r="D338" s="106" t="str">
        <f t="shared" si="27"/>
        <v/>
      </c>
      <c r="E338" s="107" t="str">
        <f t="shared" si="28"/>
        <v/>
      </c>
      <c r="F338" s="107" t="str">
        <f t="shared" si="29"/>
        <v/>
      </c>
      <c r="G338" s="107" t="str">
        <f t="shared" si="24"/>
        <v/>
      </c>
      <c r="H338" s="107" t="str">
        <f t="shared" si="25"/>
        <v/>
      </c>
    </row>
    <row r="339" spans="3:8" x14ac:dyDescent="0.25">
      <c r="C339" s="105" t="str">
        <f t="shared" si="26"/>
        <v/>
      </c>
      <c r="D339" s="106" t="str">
        <f t="shared" si="27"/>
        <v/>
      </c>
      <c r="E339" s="107" t="str">
        <f t="shared" si="28"/>
        <v/>
      </c>
      <c r="F339" s="107" t="str">
        <f t="shared" si="29"/>
        <v/>
      </c>
      <c r="G339" s="107" t="str">
        <f t="shared" si="24"/>
        <v/>
      </c>
      <c r="H339" s="107" t="str">
        <f t="shared" si="25"/>
        <v/>
      </c>
    </row>
    <row r="340" spans="3:8" x14ac:dyDescent="0.25">
      <c r="C340" s="105" t="str">
        <f t="shared" si="26"/>
        <v/>
      </c>
      <c r="D340" s="106" t="str">
        <f t="shared" si="27"/>
        <v/>
      </c>
      <c r="E340" s="107" t="str">
        <f t="shared" si="28"/>
        <v/>
      </c>
      <c r="F340" s="107" t="str">
        <f t="shared" si="29"/>
        <v/>
      </c>
      <c r="G340" s="107" t="str">
        <f t="shared" si="24"/>
        <v/>
      </c>
      <c r="H340" s="107" t="str">
        <f t="shared" si="25"/>
        <v/>
      </c>
    </row>
    <row r="341" spans="3:8" x14ac:dyDescent="0.25">
      <c r="C341" s="105" t="str">
        <f t="shared" si="26"/>
        <v/>
      </c>
      <c r="D341" s="106" t="str">
        <f t="shared" si="27"/>
        <v/>
      </c>
      <c r="E341" s="107" t="str">
        <f t="shared" si="28"/>
        <v/>
      </c>
      <c r="F341" s="107" t="str">
        <f t="shared" si="29"/>
        <v/>
      </c>
      <c r="G341" s="107" t="str">
        <f t="shared" si="24"/>
        <v/>
      </c>
      <c r="H341" s="107" t="str">
        <f t="shared" si="25"/>
        <v/>
      </c>
    </row>
    <row r="342" spans="3:8" x14ac:dyDescent="0.25">
      <c r="C342" s="105" t="str">
        <f t="shared" si="26"/>
        <v/>
      </c>
      <c r="D342" s="106" t="str">
        <f t="shared" si="27"/>
        <v/>
      </c>
      <c r="E342" s="107" t="str">
        <f t="shared" si="28"/>
        <v/>
      </c>
      <c r="F342" s="107" t="str">
        <f t="shared" si="29"/>
        <v/>
      </c>
      <c r="G342" s="107" t="str">
        <f t="shared" si="24"/>
        <v/>
      </c>
      <c r="H342" s="107" t="str">
        <f t="shared" si="25"/>
        <v/>
      </c>
    </row>
    <row r="343" spans="3:8" x14ac:dyDescent="0.25">
      <c r="C343" s="105" t="str">
        <f t="shared" si="26"/>
        <v/>
      </c>
      <c r="D343" s="106" t="str">
        <f t="shared" si="27"/>
        <v/>
      </c>
      <c r="E343" s="107" t="str">
        <f t="shared" si="28"/>
        <v/>
      </c>
      <c r="F343" s="107" t="str">
        <f t="shared" si="29"/>
        <v/>
      </c>
      <c r="G343" s="107" t="str">
        <f t="shared" si="24"/>
        <v/>
      </c>
      <c r="H343" s="107" t="str">
        <f t="shared" si="25"/>
        <v/>
      </c>
    </row>
    <row r="344" spans="3:8" x14ac:dyDescent="0.25">
      <c r="C344" s="105" t="str">
        <f t="shared" si="26"/>
        <v/>
      </c>
      <c r="D344" s="106" t="str">
        <f t="shared" si="27"/>
        <v/>
      </c>
      <c r="E344" s="107" t="str">
        <f t="shared" si="28"/>
        <v/>
      </c>
      <c r="F344" s="107" t="str">
        <f t="shared" si="29"/>
        <v/>
      </c>
      <c r="G344" s="107" t="str">
        <f t="shared" ref="G344:G384" si="30">IF(C344="","",E344-F344)</f>
        <v/>
      </c>
      <c r="H344" s="107" t="str">
        <f t="shared" ref="H344:H384" si="31">IF(C344="","",H343-G344)</f>
        <v/>
      </c>
    </row>
    <row r="345" spans="3:8" x14ac:dyDescent="0.25">
      <c r="C345" s="105" t="str">
        <f t="shared" ref="C345:C384" si="32">IF(C344&gt;$D$9,"",C344+1)</f>
        <v/>
      </c>
      <c r="D345" s="106" t="str">
        <f t="shared" ref="D345:D384" si="33">IF(C345="","",DATE(YEAR(D344),MONTH(D344)+1,DAY(D344)))</f>
        <v/>
      </c>
      <c r="E345" s="107" t="str">
        <f t="shared" ref="E345:E384" si="34">IF(C345="","",IF(C345=$D$9+1,H344+F345,$D$14))</f>
        <v/>
      </c>
      <c r="F345" s="107" t="str">
        <f t="shared" ref="F345:F384" si="35">IF(C345="","",ROUND($D$7/12*H344,2))</f>
        <v/>
      </c>
      <c r="G345" s="107" t="str">
        <f t="shared" si="30"/>
        <v/>
      </c>
      <c r="H345" s="107" t="str">
        <f t="shared" si="31"/>
        <v/>
      </c>
    </row>
    <row r="346" spans="3:8" x14ac:dyDescent="0.25">
      <c r="C346" s="105" t="str">
        <f t="shared" si="32"/>
        <v/>
      </c>
      <c r="D346" s="106" t="str">
        <f t="shared" si="33"/>
        <v/>
      </c>
      <c r="E346" s="107" t="str">
        <f t="shared" si="34"/>
        <v/>
      </c>
      <c r="F346" s="107" t="str">
        <f t="shared" si="35"/>
        <v/>
      </c>
      <c r="G346" s="107" t="str">
        <f t="shared" si="30"/>
        <v/>
      </c>
      <c r="H346" s="107" t="str">
        <f t="shared" si="31"/>
        <v/>
      </c>
    </row>
    <row r="347" spans="3:8" x14ac:dyDescent="0.25">
      <c r="C347" s="105" t="str">
        <f t="shared" si="32"/>
        <v/>
      </c>
      <c r="D347" s="106" t="str">
        <f t="shared" si="33"/>
        <v/>
      </c>
      <c r="E347" s="107" t="str">
        <f t="shared" si="34"/>
        <v/>
      </c>
      <c r="F347" s="107" t="str">
        <f t="shared" si="35"/>
        <v/>
      </c>
      <c r="G347" s="107" t="str">
        <f t="shared" si="30"/>
        <v/>
      </c>
      <c r="H347" s="107" t="str">
        <f t="shared" si="31"/>
        <v/>
      </c>
    </row>
    <row r="348" spans="3:8" x14ac:dyDescent="0.25">
      <c r="C348" s="105" t="str">
        <f t="shared" si="32"/>
        <v/>
      </c>
      <c r="D348" s="106" t="str">
        <f t="shared" si="33"/>
        <v/>
      </c>
      <c r="E348" s="107" t="str">
        <f t="shared" si="34"/>
        <v/>
      </c>
      <c r="F348" s="107" t="str">
        <f t="shared" si="35"/>
        <v/>
      </c>
      <c r="G348" s="107" t="str">
        <f t="shared" si="30"/>
        <v/>
      </c>
      <c r="H348" s="107" t="str">
        <f t="shared" si="31"/>
        <v/>
      </c>
    </row>
    <row r="349" spans="3:8" x14ac:dyDescent="0.25">
      <c r="C349" s="105" t="str">
        <f t="shared" si="32"/>
        <v/>
      </c>
      <c r="D349" s="106" t="str">
        <f t="shared" si="33"/>
        <v/>
      </c>
      <c r="E349" s="107" t="str">
        <f t="shared" si="34"/>
        <v/>
      </c>
      <c r="F349" s="107" t="str">
        <f t="shared" si="35"/>
        <v/>
      </c>
      <c r="G349" s="107" t="str">
        <f t="shared" si="30"/>
        <v/>
      </c>
      <c r="H349" s="107" t="str">
        <f t="shared" si="31"/>
        <v/>
      </c>
    </row>
    <row r="350" spans="3:8" x14ac:dyDescent="0.25">
      <c r="C350" s="105" t="str">
        <f t="shared" si="32"/>
        <v/>
      </c>
      <c r="D350" s="106" t="str">
        <f t="shared" si="33"/>
        <v/>
      </c>
      <c r="E350" s="107" t="str">
        <f t="shared" si="34"/>
        <v/>
      </c>
      <c r="F350" s="107" t="str">
        <f t="shared" si="35"/>
        <v/>
      </c>
      <c r="G350" s="107" t="str">
        <f t="shared" si="30"/>
        <v/>
      </c>
      <c r="H350" s="107" t="str">
        <f t="shared" si="31"/>
        <v/>
      </c>
    </row>
    <row r="351" spans="3:8" x14ac:dyDescent="0.25">
      <c r="C351" s="105" t="str">
        <f t="shared" si="32"/>
        <v/>
      </c>
      <c r="D351" s="106" t="str">
        <f t="shared" si="33"/>
        <v/>
      </c>
      <c r="E351" s="107" t="str">
        <f t="shared" si="34"/>
        <v/>
      </c>
      <c r="F351" s="107" t="str">
        <f t="shared" si="35"/>
        <v/>
      </c>
      <c r="G351" s="107" t="str">
        <f t="shared" si="30"/>
        <v/>
      </c>
      <c r="H351" s="107" t="str">
        <f t="shared" si="31"/>
        <v/>
      </c>
    </row>
    <row r="352" spans="3:8" x14ac:dyDescent="0.25">
      <c r="C352" s="105" t="str">
        <f t="shared" si="32"/>
        <v/>
      </c>
      <c r="D352" s="106" t="str">
        <f t="shared" si="33"/>
        <v/>
      </c>
      <c r="E352" s="107" t="str">
        <f t="shared" si="34"/>
        <v/>
      </c>
      <c r="F352" s="107" t="str">
        <f t="shared" si="35"/>
        <v/>
      </c>
      <c r="G352" s="107" t="str">
        <f t="shared" si="30"/>
        <v/>
      </c>
      <c r="H352" s="107" t="str">
        <f t="shared" si="31"/>
        <v/>
      </c>
    </row>
    <row r="353" spans="3:8" x14ac:dyDescent="0.25">
      <c r="C353" s="105" t="str">
        <f t="shared" si="32"/>
        <v/>
      </c>
      <c r="D353" s="106" t="str">
        <f t="shared" si="33"/>
        <v/>
      </c>
      <c r="E353" s="107" t="str">
        <f t="shared" si="34"/>
        <v/>
      </c>
      <c r="F353" s="107" t="str">
        <f t="shared" si="35"/>
        <v/>
      </c>
      <c r="G353" s="107" t="str">
        <f t="shared" si="30"/>
        <v/>
      </c>
      <c r="H353" s="107" t="str">
        <f t="shared" si="31"/>
        <v/>
      </c>
    </row>
    <row r="354" spans="3:8" x14ac:dyDescent="0.25">
      <c r="C354" s="105" t="str">
        <f t="shared" si="32"/>
        <v/>
      </c>
      <c r="D354" s="106" t="str">
        <f t="shared" si="33"/>
        <v/>
      </c>
      <c r="E354" s="107" t="str">
        <f t="shared" si="34"/>
        <v/>
      </c>
      <c r="F354" s="107" t="str">
        <f t="shared" si="35"/>
        <v/>
      </c>
      <c r="G354" s="107" t="str">
        <f t="shared" si="30"/>
        <v/>
      </c>
      <c r="H354" s="107" t="str">
        <f t="shared" si="31"/>
        <v/>
      </c>
    </row>
    <row r="355" spans="3:8" x14ac:dyDescent="0.25">
      <c r="C355" s="105" t="str">
        <f t="shared" si="32"/>
        <v/>
      </c>
      <c r="D355" s="106" t="str">
        <f t="shared" si="33"/>
        <v/>
      </c>
      <c r="E355" s="107" t="str">
        <f t="shared" si="34"/>
        <v/>
      </c>
      <c r="F355" s="107" t="str">
        <f t="shared" si="35"/>
        <v/>
      </c>
      <c r="G355" s="107" t="str">
        <f t="shared" si="30"/>
        <v/>
      </c>
      <c r="H355" s="107" t="str">
        <f t="shared" si="31"/>
        <v/>
      </c>
    </row>
    <row r="356" spans="3:8" x14ac:dyDescent="0.25">
      <c r="C356" s="105" t="str">
        <f t="shared" si="32"/>
        <v/>
      </c>
      <c r="D356" s="106" t="str">
        <f t="shared" si="33"/>
        <v/>
      </c>
      <c r="E356" s="107" t="str">
        <f t="shared" si="34"/>
        <v/>
      </c>
      <c r="F356" s="107" t="str">
        <f t="shared" si="35"/>
        <v/>
      </c>
      <c r="G356" s="107" t="str">
        <f t="shared" si="30"/>
        <v/>
      </c>
      <c r="H356" s="107" t="str">
        <f t="shared" si="31"/>
        <v/>
      </c>
    </row>
    <row r="357" spans="3:8" x14ac:dyDescent="0.25">
      <c r="C357" s="105" t="str">
        <f t="shared" si="32"/>
        <v/>
      </c>
      <c r="D357" s="106" t="str">
        <f t="shared" si="33"/>
        <v/>
      </c>
      <c r="E357" s="107" t="str">
        <f t="shared" si="34"/>
        <v/>
      </c>
      <c r="F357" s="107" t="str">
        <f t="shared" si="35"/>
        <v/>
      </c>
      <c r="G357" s="107" t="str">
        <f t="shared" si="30"/>
        <v/>
      </c>
      <c r="H357" s="107" t="str">
        <f t="shared" si="31"/>
        <v/>
      </c>
    </row>
    <row r="358" spans="3:8" x14ac:dyDescent="0.25">
      <c r="C358" s="105" t="str">
        <f t="shared" si="32"/>
        <v/>
      </c>
      <c r="D358" s="106" t="str">
        <f t="shared" si="33"/>
        <v/>
      </c>
      <c r="E358" s="107" t="str">
        <f t="shared" si="34"/>
        <v/>
      </c>
      <c r="F358" s="107" t="str">
        <f t="shared" si="35"/>
        <v/>
      </c>
      <c r="G358" s="107" t="str">
        <f t="shared" si="30"/>
        <v/>
      </c>
      <c r="H358" s="107" t="str">
        <f t="shared" si="31"/>
        <v/>
      </c>
    </row>
    <row r="359" spans="3:8" x14ac:dyDescent="0.25">
      <c r="C359" s="105" t="str">
        <f t="shared" si="32"/>
        <v/>
      </c>
      <c r="D359" s="106" t="str">
        <f t="shared" si="33"/>
        <v/>
      </c>
      <c r="E359" s="107" t="str">
        <f t="shared" si="34"/>
        <v/>
      </c>
      <c r="F359" s="107" t="str">
        <f t="shared" si="35"/>
        <v/>
      </c>
      <c r="G359" s="107" t="str">
        <f t="shared" si="30"/>
        <v/>
      </c>
      <c r="H359" s="107" t="str">
        <f t="shared" si="31"/>
        <v/>
      </c>
    </row>
    <row r="360" spans="3:8" x14ac:dyDescent="0.25">
      <c r="C360" s="105" t="str">
        <f t="shared" si="32"/>
        <v/>
      </c>
      <c r="D360" s="106" t="str">
        <f t="shared" si="33"/>
        <v/>
      </c>
      <c r="E360" s="107" t="str">
        <f t="shared" si="34"/>
        <v/>
      </c>
      <c r="F360" s="107" t="str">
        <f t="shared" si="35"/>
        <v/>
      </c>
      <c r="G360" s="107" t="str">
        <f t="shared" si="30"/>
        <v/>
      </c>
      <c r="H360" s="107" t="str">
        <f t="shared" si="31"/>
        <v/>
      </c>
    </row>
    <row r="361" spans="3:8" x14ac:dyDescent="0.25">
      <c r="C361" s="105" t="str">
        <f t="shared" si="32"/>
        <v/>
      </c>
      <c r="D361" s="106" t="str">
        <f t="shared" si="33"/>
        <v/>
      </c>
      <c r="E361" s="107" t="str">
        <f t="shared" si="34"/>
        <v/>
      </c>
      <c r="F361" s="107" t="str">
        <f t="shared" si="35"/>
        <v/>
      </c>
      <c r="G361" s="107" t="str">
        <f t="shared" si="30"/>
        <v/>
      </c>
      <c r="H361" s="107" t="str">
        <f t="shared" si="31"/>
        <v/>
      </c>
    </row>
    <row r="362" spans="3:8" x14ac:dyDescent="0.25">
      <c r="C362" s="105" t="str">
        <f t="shared" si="32"/>
        <v/>
      </c>
      <c r="D362" s="106" t="str">
        <f t="shared" si="33"/>
        <v/>
      </c>
      <c r="E362" s="107" t="str">
        <f t="shared" si="34"/>
        <v/>
      </c>
      <c r="F362" s="107" t="str">
        <f t="shared" si="35"/>
        <v/>
      </c>
      <c r="G362" s="107" t="str">
        <f t="shared" si="30"/>
        <v/>
      </c>
      <c r="H362" s="107" t="str">
        <f t="shared" si="31"/>
        <v/>
      </c>
    </row>
    <row r="363" spans="3:8" x14ac:dyDescent="0.25">
      <c r="C363" s="105" t="str">
        <f t="shared" si="32"/>
        <v/>
      </c>
      <c r="D363" s="106" t="str">
        <f t="shared" si="33"/>
        <v/>
      </c>
      <c r="E363" s="107" t="str">
        <f t="shared" si="34"/>
        <v/>
      </c>
      <c r="F363" s="107" t="str">
        <f t="shared" si="35"/>
        <v/>
      </c>
      <c r="G363" s="107" t="str">
        <f t="shared" si="30"/>
        <v/>
      </c>
      <c r="H363" s="107" t="str">
        <f t="shared" si="31"/>
        <v/>
      </c>
    </row>
    <row r="364" spans="3:8" x14ac:dyDescent="0.25">
      <c r="C364" s="105" t="str">
        <f t="shared" si="32"/>
        <v/>
      </c>
      <c r="D364" s="106" t="str">
        <f t="shared" si="33"/>
        <v/>
      </c>
      <c r="E364" s="107" t="str">
        <f t="shared" si="34"/>
        <v/>
      </c>
      <c r="F364" s="107" t="str">
        <f t="shared" si="35"/>
        <v/>
      </c>
      <c r="G364" s="107" t="str">
        <f t="shared" si="30"/>
        <v/>
      </c>
      <c r="H364" s="107" t="str">
        <f t="shared" si="31"/>
        <v/>
      </c>
    </row>
    <row r="365" spans="3:8" x14ac:dyDescent="0.25">
      <c r="C365" s="105" t="str">
        <f t="shared" si="32"/>
        <v/>
      </c>
      <c r="D365" s="106" t="str">
        <f t="shared" si="33"/>
        <v/>
      </c>
      <c r="E365" s="107" t="str">
        <f t="shared" si="34"/>
        <v/>
      </c>
      <c r="F365" s="107" t="str">
        <f t="shared" si="35"/>
        <v/>
      </c>
      <c r="G365" s="107" t="str">
        <f t="shared" si="30"/>
        <v/>
      </c>
      <c r="H365" s="107" t="str">
        <f t="shared" si="31"/>
        <v/>
      </c>
    </row>
    <row r="366" spans="3:8" x14ac:dyDescent="0.25">
      <c r="C366" s="105" t="str">
        <f t="shared" si="32"/>
        <v/>
      </c>
      <c r="D366" s="106" t="str">
        <f t="shared" si="33"/>
        <v/>
      </c>
      <c r="E366" s="107" t="str">
        <f t="shared" si="34"/>
        <v/>
      </c>
      <c r="F366" s="107" t="str">
        <f t="shared" si="35"/>
        <v/>
      </c>
      <c r="G366" s="107" t="str">
        <f t="shared" si="30"/>
        <v/>
      </c>
      <c r="H366" s="107" t="str">
        <f t="shared" si="31"/>
        <v/>
      </c>
    </row>
    <row r="367" spans="3:8" x14ac:dyDescent="0.25">
      <c r="C367" s="105" t="str">
        <f t="shared" si="32"/>
        <v/>
      </c>
      <c r="D367" s="106" t="str">
        <f t="shared" si="33"/>
        <v/>
      </c>
      <c r="E367" s="107" t="str">
        <f t="shared" si="34"/>
        <v/>
      </c>
      <c r="F367" s="107" t="str">
        <f t="shared" si="35"/>
        <v/>
      </c>
      <c r="G367" s="107" t="str">
        <f t="shared" si="30"/>
        <v/>
      </c>
      <c r="H367" s="107" t="str">
        <f t="shared" si="31"/>
        <v/>
      </c>
    </row>
    <row r="368" spans="3:8" x14ac:dyDescent="0.25">
      <c r="C368" s="105" t="str">
        <f t="shared" si="32"/>
        <v/>
      </c>
      <c r="D368" s="106" t="str">
        <f t="shared" si="33"/>
        <v/>
      </c>
      <c r="E368" s="107" t="str">
        <f t="shared" si="34"/>
        <v/>
      </c>
      <c r="F368" s="107" t="str">
        <f t="shared" si="35"/>
        <v/>
      </c>
      <c r="G368" s="107" t="str">
        <f t="shared" si="30"/>
        <v/>
      </c>
      <c r="H368" s="107" t="str">
        <f t="shared" si="31"/>
        <v/>
      </c>
    </row>
    <row r="369" spans="3:8" x14ac:dyDescent="0.25">
      <c r="C369" s="105" t="str">
        <f t="shared" si="32"/>
        <v/>
      </c>
      <c r="D369" s="106" t="str">
        <f t="shared" si="33"/>
        <v/>
      </c>
      <c r="E369" s="107" t="str">
        <f t="shared" si="34"/>
        <v/>
      </c>
      <c r="F369" s="107" t="str">
        <f t="shared" si="35"/>
        <v/>
      </c>
      <c r="G369" s="107" t="str">
        <f t="shared" si="30"/>
        <v/>
      </c>
      <c r="H369" s="107" t="str">
        <f t="shared" si="31"/>
        <v/>
      </c>
    </row>
    <row r="370" spans="3:8" x14ac:dyDescent="0.25">
      <c r="C370" s="105" t="str">
        <f t="shared" si="32"/>
        <v/>
      </c>
      <c r="D370" s="106" t="str">
        <f t="shared" si="33"/>
        <v/>
      </c>
      <c r="E370" s="107" t="str">
        <f t="shared" si="34"/>
        <v/>
      </c>
      <c r="F370" s="107" t="str">
        <f t="shared" si="35"/>
        <v/>
      </c>
      <c r="G370" s="107" t="str">
        <f t="shared" si="30"/>
        <v/>
      </c>
      <c r="H370" s="107" t="str">
        <f t="shared" si="31"/>
        <v/>
      </c>
    </row>
    <row r="371" spans="3:8" x14ac:dyDescent="0.25">
      <c r="C371" s="105" t="str">
        <f t="shared" si="32"/>
        <v/>
      </c>
      <c r="D371" s="106" t="str">
        <f t="shared" si="33"/>
        <v/>
      </c>
      <c r="E371" s="107" t="str">
        <f t="shared" si="34"/>
        <v/>
      </c>
      <c r="F371" s="107" t="str">
        <f t="shared" si="35"/>
        <v/>
      </c>
      <c r="G371" s="107" t="str">
        <f t="shared" si="30"/>
        <v/>
      </c>
      <c r="H371" s="107" t="str">
        <f t="shared" si="31"/>
        <v/>
      </c>
    </row>
    <row r="372" spans="3:8" x14ac:dyDescent="0.25">
      <c r="C372" s="105" t="str">
        <f t="shared" si="32"/>
        <v/>
      </c>
      <c r="D372" s="106" t="str">
        <f t="shared" si="33"/>
        <v/>
      </c>
      <c r="E372" s="107" t="str">
        <f t="shared" si="34"/>
        <v/>
      </c>
      <c r="F372" s="107" t="str">
        <f t="shared" si="35"/>
        <v/>
      </c>
      <c r="G372" s="107" t="str">
        <f t="shared" si="30"/>
        <v/>
      </c>
      <c r="H372" s="107" t="str">
        <f t="shared" si="31"/>
        <v/>
      </c>
    </row>
    <row r="373" spans="3:8" x14ac:dyDescent="0.25">
      <c r="C373" s="105" t="str">
        <f t="shared" si="32"/>
        <v/>
      </c>
      <c r="D373" s="106" t="str">
        <f t="shared" si="33"/>
        <v/>
      </c>
      <c r="E373" s="107" t="str">
        <f t="shared" si="34"/>
        <v/>
      </c>
      <c r="F373" s="107" t="str">
        <f t="shared" si="35"/>
        <v/>
      </c>
      <c r="G373" s="107" t="str">
        <f t="shared" si="30"/>
        <v/>
      </c>
      <c r="H373" s="107" t="str">
        <f t="shared" si="31"/>
        <v/>
      </c>
    </row>
    <row r="374" spans="3:8" x14ac:dyDescent="0.25">
      <c r="C374" s="105" t="str">
        <f t="shared" si="32"/>
        <v/>
      </c>
      <c r="D374" s="106" t="str">
        <f t="shared" si="33"/>
        <v/>
      </c>
      <c r="E374" s="107" t="str">
        <f t="shared" si="34"/>
        <v/>
      </c>
      <c r="F374" s="107" t="str">
        <f t="shared" si="35"/>
        <v/>
      </c>
      <c r="G374" s="107" t="str">
        <f t="shared" si="30"/>
        <v/>
      </c>
      <c r="H374" s="107" t="str">
        <f t="shared" si="31"/>
        <v/>
      </c>
    </row>
    <row r="375" spans="3:8" x14ac:dyDescent="0.25">
      <c r="C375" s="105" t="str">
        <f t="shared" si="32"/>
        <v/>
      </c>
      <c r="D375" s="106" t="str">
        <f t="shared" si="33"/>
        <v/>
      </c>
      <c r="E375" s="107" t="str">
        <f t="shared" si="34"/>
        <v/>
      </c>
      <c r="F375" s="107" t="str">
        <f t="shared" si="35"/>
        <v/>
      </c>
      <c r="G375" s="107" t="str">
        <f t="shared" si="30"/>
        <v/>
      </c>
      <c r="H375" s="107" t="str">
        <f t="shared" si="31"/>
        <v/>
      </c>
    </row>
    <row r="376" spans="3:8" x14ac:dyDescent="0.25">
      <c r="C376" s="105" t="str">
        <f t="shared" si="32"/>
        <v/>
      </c>
      <c r="D376" s="106" t="str">
        <f t="shared" si="33"/>
        <v/>
      </c>
      <c r="E376" s="107" t="str">
        <f t="shared" si="34"/>
        <v/>
      </c>
      <c r="F376" s="107" t="str">
        <f t="shared" si="35"/>
        <v/>
      </c>
      <c r="G376" s="107" t="str">
        <f t="shared" si="30"/>
        <v/>
      </c>
      <c r="H376" s="107" t="str">
        <f t="shared" si="31"/>
        <v/>
      </c>
    </row>
    <row r="377" spans="3:8" x14ac:dyDescent="0.25">
      <c r="C377" s="105" t="str">
        <f t="shared" si="32"/>
        <v/>
      </c>
      <c r="D377" s="106" t="str">
        <f t="shared" si="33"/>
        <v/>
      </c>
      <c r="E377" s="107" t="str">
        <f t="shared" si="34"/>
        <v/>
      </c>
      <c r="F377" s="107" t="str">
        <f t="shared" si="35"/>
        <v/>
      </c>
      <c r="G377" s="107" t="str">
        <f t="shared" si="30"/>
        <v/>
      </c>
      <c r="H377" s="107" t="str">
        <f t="shared" si="31"/>
        <v/>
      </c>
    </row>
    <row r="378" spans="3:8" x14ac:dyDescent="0.25">
      <c r="C378" s="105" t="str">
        <f t="shared" si="32"/>
        <v/>
      </c>
      <c r="D378" s="106" t="str">
        <f t="shared" si="33"/>
        <v/>
      </c>
      <c r="E378" s="107" t="str">
        <f t="shared" si="34"/>
        <v/>
      </c>
      <c r="F378" s="107" t="str">
        <f t="shared" si="35"/>
        <v/>
      </c>
      <c r="G378" s="107" t="str">
        <f t="shared" si="30"/>
        <v/>
      </c>
      <c r="H378" s="107" t="str">
        <f t="shared" si="31"/>
        <v/>
      </c>
    </row>
    <row r="379" spans="3:8" x14ac:dyDescent="0.25">
      <c r="C379" s="105" t="str">
        <f t="shared" si="32"/>
        <v/>
      </c>
      <c r="D379" s="106" t="str">
        <f t="shared" si="33"/>
        <v/>
      </c>
      <c r="E379" s="107" t="str">
        <f t="shared" si="34"/>
        <v/>
      </c>
      <c r="F379" s="107" t="str">
        <f t="shared" si="35"/>
        <v/>
      </c>
      <c r="G379" s="107" t="str">
        <f t="shared" si="30"/>
        <v/>
      </c>
      <c r="H379" s="107" t="str">
        <f t="shared" si="31"/>
        <v/>
      </c>
    </row>
    <row r="380" spans="3:8" x14ac:dyDescent="0.25">
      <c r="C380" s="105" t="str">
        <f t="shared" si="32"/>
        <v/>
      </c>
      <c r="D380" s="106" t="str">
        <f t="shared" si="33"/>
        <v/>
      </c>
      <c r="E380" s="107" t="str">
        <f t="shared" si="34"/>
        <v/>
      </c>
      <c r="F380" s="107" t="str">
        <f t="shared" si="35"/>
        <v/>
      </c>
      <c r="G380" s="107" t="str">
        <f t="shared" si="30"/>
        <v/>
      </c>
      <c r="H380" s="107" t="str">
        <f t="shared" si="31"/>
        <v/>
      </c>
    </row>
    <row r="381" spans="3:8" x14ac:dyDescent="0.25">
      <c r="C381" s="105" t="str">
        <f t="shared" si="32"/>
        <v/>
      </c>
      <c r="D381" s="106" t="str">
        <f t="shared" si="33"/>
        <v/>
      </c>
      <c r="E381" s="107" t="str">
        <f t="shared" si="34"/>
        <v/>
      </c>
      <c r="F381" s="107" t="str">
        <f t="shared" si="35"/>
        <v/>
      </c>
      <c r="G381" s="107" t="str">
        <f t="shared" si="30"/>
        <v/>
      </c>
      <c r="H381" s="107" t="str">
        <f t="shared" si="31"/>
        <v/>
      </c>
    </row>
    <row r="382" spans="3:8" x14ac:dyDescent="0.25">
      <c r="C382" s="105" t="str">
        <f t="shared" si="32"/>
        <v/>
      </c>
      <c r="D382" s="106" t="str">
        <f t="shared" si="33"/>
        <v/>
      </c>
      <c r="E382" s="107" t="str">
        <f t="shared" si="34"/>
        <v/>
      </c>
      <c r="F382" s="107" t="str">
        <f t="shared" si="35"/>
        <v/>
      </c>
      <c r="G382" s="107" t="str">
        <f t="shared" si="30"/>
        <v/>
      </c>
      <c r="H382" s="107" t="str">
        <f t="shared" si="31"/>
        <v/>
      </c>
    </row>
    <row r="383" spans="3:8" x14ac:dyDescent="0.25">
      <c r="C383" s="105" t="str">
        <f t="shared" si="32"/>
        <v/>
      </c>
      <c r="D383" s="106" t="str">
        <f t="shared" si="33"/>
        <v/>
      </c>
      <c r="E383" s="107" t="str">
        <f t="shared" si="34"/>
        <v/>
      </c>
      <c r="F383" s="107" t="str">
        <f t="shared" si="35"/>
        <v/>
      </c>
      <c r="G383" s="107" t="str">
        <f t="shared" si="30"/>
        <v/>
      </c>
      <c r="H383" s="107" t="str">
        <f t="shared" si="31"/>
        <v/>
      </c>
    </row>
    <row r="384" spans="3:8" x14ac:dyDescent="0.25">
      <c r="C384" s="105" t="str">
        <f t="shared" si="32"/>
        <v/>
      </c>
      <c r="D384" s="106" t="str">
        <f t="shared" si="33"/>
        <v/>
      </c>
      <c r="E384" s="107" t="str">
        <f t="shared" si="34"/>
        <v/>
      </c>
      <c r="F384" s="107" t="str">
        <f t="shared" si="35"/>
        <v/>
      </c>
      <c r="G384" s="107" t="str">
        <f t="shared" si="30"/>
        <v/>
      </c>
      <c r="H384" s="107" t="str">
        <f t="shared" si="31"/>
        <v/>
      </c>
    </row>
    <row r="385" spans="3:8" x14ac:dyDescent="0.25">
      <c r="C385" s="108"/>
      <c r="D385" s="108"/>
      <c r="E385" s="108"/>
      <c r="F385" s="108"/>
      <c r="G385" s="108"/>
      <c r="H385" s="108"/>
    </row>
  </sheetData>
  <mergeCells count="1">
    <mergeCell ref="C21:H21"/>
  </mergeCells>
  <conditionalFormatting sqref="D24:H384">
    <cfRule type="expression" dxfId="1" priority="1" stopIfTrue="1">
      <formula>($C24=$D$9+1)</formula>
    </cfRule>
  </conditionalFormatting>
  <conditionalFormatting sqref="C24:C384">
    <cfRule type="expression" dxfId="0" priority="2" stopIfTrue="1">
      <formula>($C24=$D$9+1)</formula>
    </cfRule>
  </conditionalFormatting>
  <hyperlinks>
    <hyperlink ref="G1" r:id="rId1" display="© 2004 Vertex42, LLC" xr:uid="{8E96583C-B77F-4A54-9596-530EC36792A7}"/>
    <hyperlink ref="A2" r:id="rId2" tooltip="Visit Vertex42.com - The Excel Nexus" xr:uid="{4931EFB6-47FC-49B4-AB48-EA6CF4F26CF9}"/>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20833" r:id="rId5" name="Check Box 1">
              <controlPr defaultSize="0" autoFill="0" autoLine="0" autoPict="0">
                <anchor moveWithCells="1">
                  <from>
                    <xdr:col>4</xdr:col>
                    <xdr:colOff>0</xdr:colOff>
                    <xdr:row>13</xdr:row>
                    <xdr:rowOff>0</xdr:rowOff>
                  </from>
                  <to>
                    <xdr:col>5</xdr:col>
                    <xdr:colOff>247650</xdr:colOff>
                    <xdr:row>14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D U g u T Y A t 9 0 2 n A A A A + A A A A B I A H A B D b 2 5 m a W c v U G F j a 2 F n Z S 5 4 b W w g o h g A K K A U A A A A A A A A A A A A A A A A A A A A A A A A A A A A h Y 9 B D o I w F E S v Q r q n L V U M I Z + y c C u J C d G 4 b W q F R i i G F s v d X H g k r y C J o u 5 c z u R N 8 u Z x u 0 M + t k 1 w V b 3 V n c l Q h C k K l J H d U Z s q Q 4 M 7 h Q n K O W y F P I t K B R N s b D p a n a H a u U t K i P c e + w X u + o o w S i N y K D a l r F U r Q m 2 s E 0 Y q 9 F k d / 6 8 Q h / 1 L h j M c R 3 i Z J D F m q w j I X E O h z R d h k z G m Q H 5 K W A + N G 3 r F l Q l 3 J Z A 5 A n m / 4 E 9 Q S w M E F A A C A A g A D U g u 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1 I L k 0 o i k e 4 D g A A A B E A A A A T A B w A R m 9 y b X V s Y X M v U 2 V j d G l v b j E u b S C i G A A o o B Q A A A A A A A A A A A A A A A A A A A A A A A A A A A A r T k 0 u y c z P U w i G 0 I b W A F B L A Q I t A B Q A A g A I A A 1 I L k 2 A L f d N p w A A A P g A A A A S A A A A A A A A A A A A A A A A A A A A A A B D b 2 5 m a W c v U G F j a 2 F n Z S 5 4 b W x Q S w E C L Q A U A A I A C A A N S C 5 N D 8 r p q 6 Q A A A D p A A A A E w A A A A A A A A A A A A A A A A D z A A A A W 0 N v b n R l b n R f V H l w Z X N d L n h t b F B L A Q I t A B Q A A g A I A A 1 I L k 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J a i 9 n A e f S o h x l 5 Q 1 N L V X A A A A A A I A A A A A A A N m A A D A A A A A E A A A A I q g 4 Z F J U k 6 H K m G l o m J b H U I A A A A A B I A A A K A A A A A Q A A A A B 7 m T f S k N A j S / C / k z 2 c a W d 1 A A A A A 7 7 9 4 X b j q J r H m M c N M n N n K Y Y Y 6 U 5 5 O K 2 B r g t v V n k r P d G s d + 4 A Z 3 k 3 0 Z 0 u k t j v V c q x e T Z a I Y Z e a m x z K U R n q 8 F R 2 C z 6 I b K M 5 n 9 1 D F w N c i 2 R o n M B Q A A A D V l G L u Z M h Q z w 0 s D F V M Y V K K Q Z z L Z Q = = < / D a t a M a s h u p > 
</file>

<file path=customXml/itemProps1.xml><?xml version="1.0" encoding="utf-8"?>
<ds:datastoreItem xmlns:ds="http://schemas.openxmlformats.org/officeDocument/2006/customXml" ds:itemID="{E4F0A6C8-AC00-4AB2-86F6-ECF00D54EAC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Yr 1 Projections</vt:lpstr>
      <vt:lpstr>Yr 2</vt:lpstr>
      <vt:lpstr>Assumptions</vt:lpstr>
      <vt:lpstr>Start up Costs Calculator</vt:lpstr>
      <vt:lpstr>Loan Caculator</vt:lpstr>
      <vt:lpstr>'Yr 1 Projections'!Print_Area</vt:lpstr>
      <vt:lpstr>'Yr 2'!Print_Area</vt:lpstr>
    </vt:vector>
  </TitlesOfParts>
  <Company>Ogden City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Stoffers, Sara</dc:creator>
  <cp:lastModifiedBy>Stoffers, Sara</cp:lastModifiedBy>
  <cp:lastPrinted>2020-09-14T17:22:56Z</cp:lastPrinted>
  <dcterms:created xsi:type="dcterms:W3CDTF">2018-06-05T15:14:19Z</dcterms:created>
  <dcterms:modified xsi:type="dcterms:W3CDTF">2021-03-22T22:18:33Z</dcterms:modified>
</cp:coreProperties>
</file>